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3" i="2"/>
  <c r="AF40" i="2"/>
  <c r="AF37" i="2"/>
  <c r="AF35" i="2"/>
  <c r="AF34" i="2"/>
  <c r="AF33" i="2"/>
  <c r="AF31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3" i="2"/>
  <c r="AC40" i="2"/>
  <c r="AC39" i="2" s="1"/>
  <c r="AC38" i="2" s="1"/>
  <c r="AC37" i="2"/>
  <c r="AC35" i="2"/>
  <c r="AC34" i="2"/>
  <c r="AC33" i="2"/>
  <c r="AC31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3" i="2"/>
  <c r="X40" i="2"/>
  <c r="X37" i="2"/>
  <c r="X35" i="2"/>
  <c r="X34" i="2"/>
  <c r="X33" i="2"/>
  <c r="X31" i="2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U36" i="2"/>
  <c r="T36" i="2"/>
  <c r="S36" i="2"/>
  <c r="R36" i="2"/>
  <c r="X36" i="2" s="1"/>
  <c r="AC36" i="2" s="1"/>
  <c r="AF36" i="2" s="1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U30" i="2"/>
  <c r="T30" i="2"/>
  <c r="S30" i="2"/>
  <c r="S29" i="2" s="1"/>
  <c r="R30" i="2"/>
  <c r="X30" i="2" s="1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R42" i="2"/>
  <c r="R41" i="2" s="1"/>
  <c r="U42" i="2"/>
  <c r="U41" i="2" s="1"/>
  <c r="X42" i="2"/>
  <c r="X41" i="2" s="1"/>
  <c r="Y42" i="2"/>
  <c r="Y41" i="2" s="1"/>
  <c r="Z42" i="2"/>
  <c r="Z41" i="2" s="1"/>
  <c r="AC42" i="2"/>
  <c r="AC41" i="2" s="1"/>
  <c r="AE42" i="2"/>
  <c r="AE41" i="2" s="1"/>
  <c r="AF42" i="2"/>
  <c r="AF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D29" i="2"/>
  <c r="AE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X29" i="2" l="1"/>
  <c r="AC30" i="2"/>
  <c r="R29" i="2"/>
  <c r="X32" i="2"/>
  <c r="R32" i="2"/>
  <c r="AG46" i="2"/>
  <c r="AG45" i="2" s="1"/>
  <c r="AG44" i="2" s="1"/>
  <c r="AG20" i="2" s="1"/>
  <c r="AD21" i="2"/>
  <c r="AD20" i="2" s="1"/>
  <c r="AF46" i="2"/>
  <c r="AF45" i="2" s="1"/>
  <c r="AF44" i="2" s="1"/>
  <c r="AF32" i="2"/>
  <c r="AF26" i="2"/>
  <c r="AC46" i="2"/>
  <c r="AC45" i="2" s="1"/>
  <c r="AC44" i="2" s="1"/>
  <c r="AC32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I13" i="3"/>
  <c r="I12" i="3" s="1"/>
  <c r="H13" i="3"/>
  <c r="H12" i="3" s="1"/>
  <c r="F13" i="3"/>
  <c r="F12" i="3" s="1"/>
  <c r="G13" i="3"/>
  <c r="G12" i="3" s="1"/>
  <c r="E12" i="3"/>
  <c r="N19" i="2"/>
  <c r="X20" i="2" l="1"/>
  <c r="AF30" i="2"/>
  <c r="AF29" i="2" s="1"/>
  <c r="AF21" i="2" s="1"/>
  <c r="AF20" i="2" s="1"/>
  <c r="AC29" i="2"/>
  <c r="AC21" i="2" s="1"/>
  <c r="AC20" i="2" s="1"/>
  <c r="AA20" i="2"/>
  <c r="AB20" i="2"/>
  <c r="W20" i="2"/>
  <c r="V20" i="2"/>
  <c r="R20" i="2"/>
  <c r="U20" i="2"/>
  <c r="P19" i="2"/>
  <c r="Q19" i="2"/>
  <c r="R19" i="2"/>
  <c r="S19" i="2"/>
  <c r="T19" i="2"/>
  <c r="U19" i="2" s="1"/>
  <c r="V19" i="2" s="1"/>
  <c r="W19" i="2" s="1"/>
  <c r="X19" i="2"/>
  <c r="Y19" i="2" s="1"/>
  <c r="Z19" i="2" s="1"/>
  <c r="AA19" i="2" s="1"/>
  <c r="AB19" i="2"/>
  <c r="AC19" i="2" s="1"/>
  <c r="AD19" i="2" s="1"/>
  <c r="AE19" i="2" s="1"/>
  <c r="AF19" i="2"/>
  <c r="AG19" i="2" s="1"/>
  <c r="AH19" i="2" s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<sst xmlns="http://schemas.openxmlformats.org/spreadsheetml/2006/main" count="276" uniqueCount="143">
  <si>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</si>
  <si>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</si>
  <si>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</si>
  <si>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</si>
  <si>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</si>
  <si>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</si>
  <si>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</si>
  <si>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</si>
  <si>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</si>
  <si>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</si>
  <si>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</si>
  <si>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</si>
  <si>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</si>
  <si>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</si>
  <si>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</si>
  <si>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</si>
  <si>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</si>
  <si>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</si>
  <si>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</si>
  <si>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</si>
  <si>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</si>
  <si>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</si>
  <si>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</si>
  <si>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</si>
  <si>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</si>
  <si>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</si>
  <si>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</si>
  <si>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</si>
  <si>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</si>
  <si>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</si>
  <si>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</si>
  <si>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</si>
  <si>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</si>
  <si>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</si>
  <si>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</si>
  <si>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</si>
  <si>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</si>
  <si>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</si>
  <si>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</si>
  <si>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</si>
  <si>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</si>
  <si>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</si>
  <si>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</si>
  <si>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</si>
  <si>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</si>
  <si>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</si>
  <si>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</si>
  <si>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</si>
  <si>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</si>
  <si>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</si>
  <si>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</si>
  <si>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</si>
  <si>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</si>
  <si>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</si>
  <si>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</si>
  <si>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</si>
  <si>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</si>
  <si>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</si>
  <si>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</si>
  <si>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</si>
  <si>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</si>
  <si>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</si>
  <si>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</si>
  <si>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</si>
  <si>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</si>
  <si>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</si>
  <si>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</si>
  <si>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</si>
  <si>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</si>
  <si>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</si>
  <si>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</si>
  <si>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</si>
  <si>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</si>
  <si>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</si>
  <si>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</si>
  <si>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</si>
  <si>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</si>
  <si>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</si>
  <si>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</si>
  <si>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</si>
  <si>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</si>
  <si>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</si>
  <si>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</si>
  <si>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</si>
  <si>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</si>
  <si>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</si>
  <si>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</si>
  <si>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</si>
  <si>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</si>
  <si>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</si>
  <si>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</si>
  <si>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</si>
  <si>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</si>
  <si>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</si>
  <si>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</si>
  <si>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</si>
  <si>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</si>
  <si>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</si>
  <si>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</si>
  <si>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</si>
  <si>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</si>
  <si>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</si>
  <si>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</si>
  <si>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</si>
  <si>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</si>
  <si>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</si>
  <si>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</si>
  <si>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</si>
  <si>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</si>
  <si>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</si>
  <si>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</si>
  <si>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</si>
  <si>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</si>
  <si>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</si>
  <si>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</si>
  <si>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</si>
  <si>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</si>
  <si>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</si>
  <si>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</si>
  <si>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</si>
  <si>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</si>
  <si>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</si>
  <si>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</si>
  <si>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</si>
  <si>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</si>
  <si>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</si>
  <si>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</si>
  <si>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</si>
  <si>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</si>
  <si>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</si>
  <si>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</si>
  <si>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</si>
  <si>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</si>
  <si>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</si>
  <si>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</si>
  <si>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</si>
  <si>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</si>
  <si>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</si>
  <si>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</si>
  <si>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</si>
  <si>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</si>
  <si>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</si>
  <si>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на 1 августа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</si>
</sst>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P3" sqref="P3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2" t="s">
        <v>124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2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44" t="s">
        <v>142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126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46" t="s">
        <v>7</v>
      </c>
      <c r="B7" s="47"/>
      <c r="C7" s="4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0" t="s">
        <v>9</v>
      </c>
      <c r="B9" s="40" t="s">
        <v>10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0" t="s">
        <v>11</v>
      </c>
      <c r="N9" s="52" t="s">
        <v>12</v>
      </c>
      <c r="O9" s="53"/>
      <c r="P9" s="40" t="s">
        <v>13</v>
      </c>
      <c r="Q9" s="41"/>
      <c r="R9" s="41"/>
      <c r="S9" s="41"/>
      <c r="T9" s="41"/>
      <c r="U9" s="41"/>
      <c r="V9" s="40" t="s">
        <v>14</v>
      </c>
      <c r="W9" s="41"/>
      <c r="X9" s="41"/>
      <c r="Y9" s="41"/>
      <c r="Z9" s="41"/>
      <c r="AA9" s="41"/>
      <c r="AB9" s="40" t="s">
        <v>15</v>
      </c>
      <c r="AC9" s="41"/>
      <c r="AD9" s="41"/>
      <c r="AE9" s="40" t="s">
        <v>16</v>
      </c>
      <c r="AF9" s="41"/>
      <c r="AG9" s="41"/>
      <c r="AH9" s="40" t="s">
        <v>17</v>
      </c>
      <c r="AI9" s="15"/>
      <c r="AJ9" s="15"/>
    </row>
    <row r="10" spans="1:36" ht="10.15" customHeight="1" x14ac:dyDescent="0.25">
      <c r="A10" s="41"/>
      <c r="B10" s="4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1"/>
      <c r="N10" s="53"/>
      <c r="O10" s="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15"/>
      <c r="AJ10" s="15"/>
    </row>
    <row r="11" spans="1:36" ht="24" customHeight="1" x14ac:dyDescent="0.25">
      <c r="A11" s="41"/>
      <c r="B11" s="41"/>
      <c r="C11" s="48"/>
      <c r="D11" s="49"/>
      <c r="E11" s="49"/>
      <c r="F11" s="49"/>
      <c r="G11" s="48"/>
      <c r="H11" s="49"/>
      <c r="I11" s="49"/>
      <c r="J11" s="48"/>
      <c r="K11" s="49"/>
      <c r="L11" s="49"/>
      <c r="M11" s="41"/>
      <c r="N11" s="53"/>
      <c r="O11" s="5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15"/>
      <c r="AJ11" s="15"/>
    </row>
    <row r="12" spans="1:36" ht="15.2" customHeight="1" x14ac:dyDescent="0.25">
      <c r="A12" s="41"/>
      <c r="B12" s="41"/>
      <c r="C12" s="48" t="s">
        <v>1</v>
      </c>
      <c r="D12" s="49"/>
      <c r="E12" s="49"/>
      <c r="F12" s="49"/>
      <c r="G12" s="48" t="s">
        <v>1</v>
      </c>
      <c r="H12" s="49"/>
      <c r="I12" s="49"/>
      <c r="J12" s="48" t="s">
        <v>1</v>
      </c>
      <c r="K12" s="49"/>
      <c r="L12" s="49"/>
      <c r="M12" s="41"/>
      <c r="N12" s="53"/>
      <c r="O12" s="53"/>
      <c r="P12" s="40" t="s">
        <v>130</v>
      </c>
      <c r="Q12" s="41"/>
      <c r="R12" s="40" t="s">
        <v>131</v>
      </c>
      <c r="S12" s="40" t="s">
        <v>132</v>
      </c>
      <c r="T12" s="40" t="s">
        <v>18</v>
      </c>
      <c r="U12" s="41"/>
      <c r="V12" s="40" t="s">
        <v>130</v>
      </c>
      <c r="W12" s="41"/>
      <c r="X12" s="40" t="s">
        <v>131</v>
      </c>
      <c r="Y12" s="40" t="s">
        <v>132</v>
      </c>
      <c r="Z12" s="40" t="s">
        <v>18</v>
      </c>
      <c r="AA12" s="41"/>
      <c r="AB12" s="40" t="s">
        <v>134</v>
      </c>
      <c r="AC12" s="40" t="s">
        <v>135</v>
      </c>
      <c r="AD12" s="40" t="s">
        <v>136</v>
      </c>
      <c r="AE12" s="40" t="s">
        <v>134</v>
      </c>
      <c r="AF12" s="40" t="s">
        <v>135</v>
      </c>
      <c r="AG12" s="40" t="s">
        <v>136</v>
      </c>
      <c r="AH12" s="41"/>
      <c r="AI12" s="15"/>
      <c r="AJ12" s="15"/>
    </row>
    <row r="13" spans="1:36" ht="15.2" customHeight="1" x14ac:dyDescent="0.25">
      <c r="A13" s="41"/>
      <c r="B13" s="41"/>
      <c r="C13" s="40"/>
      <c r="D13" s="40"/>
      <c r="E13" s="40"/>
      <c r="F13" s="40" t="s">
        <v>1</v>
      </c>
      <c r="G13" s="40"/>
      <c r="H13" s="40"/>
      <c r="I13" s="40"/>
      <c r="J13" s="40"/>
      <c r="K13" s="40"/>
      <c r="L13" s="40"/>
      <c r="M13" s="41"/>
      <c r="N13" s="52" t="s">
        <v>19</v>
      </c>
      <c r="O13" s="52" t="s">
        <v>20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5"/>
      <c r="AJ13" s="15"/>
    </row>
    <row r="14" spans="1:36" ht="15.2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3"/>
      <c r="O14" s="53"/>
      <c r="P14" s="50" t="s">
        <v>21</v>
      </c>
      <c r="Q14" s="50" t="s">
        <v>22</v>
      </c>
      <c r="R14" s="41"/>
      <c r="S14" s="41"/>
      <c r="T14" s="50" t="s">
        <v>23</v>
      </c>
      <c r="U14" s="50" t="s">
        <v>133</v>
      </c>
      <c r="V14" s="50" t="s">
        <v>21</v>
      </c>
      <c r="W14" s="50" t="s">
        <v>22</v>
      </c>
      <c r="X14" s="41"/>
      <c r="Y14" s="41"/>
      <c r="Z14" s="50" t="s">
        <v>23</v>
      </c>
      <c r="AA14" s="50" t="s">
        <v>133</v>
      </c>
      <c r="AB14" s="41"/>
      <c r="AC14" s="41"/>
      <c r="AD14" s="41"/>
      <c r="AE14" s="41"/>
      <c r="AF14" s="41"/>
      <c r="AG14" s="41"/>
      <c r="AH14" s="41"/>
      <c r="AI14" s="15"/>
      <c r="AJ14" s="15"/>
    </row>
    <row r="15" spans="1:36" ht="10.1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3"/>
      <c r="O15" s="53"/>
      <c r="P15" s="51"/>
      <c r="Q15" s="51"/>
      <c r="R15" s="41"/>
      <c r="S15" s="41"/>
      <c r="T15" s="51"/>
      <c r="U15" s="51"/>
      <c r="V15" s="51"/>
      <c r="W15" s="51"/>
      <c r="X15" s="41"/>
      <c r="Y15" s="41"/>
      <c r="Z15" s="51"/>
      <c r="AA15" s="51"/>
      <c r="AB15" s="41"/>
      <c r="AC15" s="41"/>
      <c r="AD15" s="41"/>
      <c r="AE15" s="41"/>
      <c r="AF15" s="41"/>
      <c r="AG15" s="41"/>
      <c r="AH15" s="41"/>
      <c r="AI15" s="15"/>
      <c r="AJ15" s="15"/>
    </row>
    <row r="16" spans="1:36" ht="10.1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3"/>
      <c r="O16" s="53"/>
      <c r="P16" s="51"/>
      <c r="Q16" s="51"/>
      <c r="R16" s="41"/>
      <c r="S16" s="41"/>
      <c r="T16" s="51"/>
      <c r="U16" s="51"/>
      <c r="V16" s="51"/>
      <c r="W16" s="51"/>
      <c r="X16" s="41"/>
      <c r="Y16" s="41"/>
      <c r="Z16" s="51"/>
      <c r="AA16" s="51"/>
      <c r="AB16" s="41"/>
      <c r="AC16" s="41"/>
      <c r="AD16" s="41"/>
      <c r="AE16" s="41"/>
      <c r="AF16" s="41"/>
      <c r="AG16" s="41"/>
      <c r="AH16" s="41"/>
      <c r="AI16" s="15"/>
      <c r="AJ16" s="15"/>
    </row>
    <row r="17" spans="1:36" ht="10.1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3"/>
      <c r="O17" s="53"/>
      <c r="P17" s="51"/>
      <c r="Q17" s="51"/>
      <c r="R17" s="41"/>
      <c r="S17" s="41"/>
      <c r="T17" s="51"/>
      <c r="U17" s="51"/>
      <c r="V17" s="51"/>
      <c r="W17" s="51"/>
      <c r="X17" s="41"/>
      <c r="Y17" s="41"/>
      <c r="Z17" s="51"/>
      <c r="AA17" s="51"/>
      <c r="AB17" s="41"/>
      <c r="AC17" s="41"/>
      <c r="AD17" s="41"/>
      <c r="AE17" s="41"/>
      <c r="AF17" s="41"/>
      <c r="AG17" s="41"/>
      <c r="AH17" s="41"/>
      <c r="AI17" s="15"/>
      <c r="AJ17" s="15"/>
    </row>
    <row r="18" spans="1:36" ht="10.1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3"/>
      <c r="O18" s="53"/>
      <c r="P18" s="51"/>
      <c r="Q18" s="51"/>
      <c r="R18" s="41"/>
      <c r="S18" s="41"/>
      <c r="T18" s="51"/>
      <c r="U18" s="51"/>
      <c r="V18" s="51"/>
      <c r="W18" s="51"/>
      <c r="X18" s="41"/>
      <c r="Y18" s="41"/>
      <c r="Z18" s="51"/>
      <c r="AA18" s="51"/>
      <c r="AB18" s="41"/>
      <c r="AC18" s="41"/>
      <c r="AD18" s="41"/>
      <c r="AE18" s="41"/>
      <c r="AF18" s="41"/>
      <c r="AG18" s="41"/>
      <c r="AH18" s="41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4">
        <f ca="1">INDIRECT("R[0]C[-1]",FALSE)+1</f>
        <v>2</v>
      </c>
      <c r="O19" s="55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5635261.1299999999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5635261.1299999999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5635261.1299999999</v>
      </c>
      <c r="AD20" s="22">
        <f t="shared" si="1"/>
        <v>4996993</v>
      </c>
      <c r="AE20" s="22">
        <f t="shared" si="1"/>
        <v>4793871.33</v>
      </c>
      <c r="AF20" s="22">
        <f t="shared" si="1"/>
        <v>5635261.1299999999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480000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480000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480000</v>
      </c>
      <c r="AD21" s="22">
        <f t="shared" si="2"/>
        <v>268200</v>
      </c>
      <c r="AE21" s="22">
        <f t="shared" si="2"/>
        <v>407036.3</v>
      </c>
      <c r="AF21" s="22">
        <f t="shared" si="2"/>
        <v>480000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92797.9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92797.9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 t="shared" si="4"/>
        <v>15000</v>
      </c>
      <c r="Y24" s="29">
        <f t="shared" si="4"/>
        <v>15000</v>
      </c>
      <c r="Z24" s="29">
        <f t="shared" si="4"/>
        <v>5000</v>
      </c>
      <c r="AA24" s="29">
        <f>Z24</f>
        <v>5000</v>
      </c>
      <c r="AB24" s="29">
        <f t="shared" si="5"/>
        <v>14219.4</v>
      </c>
      <c r="AC24" s="29">
        <f t="shared" si="5"/>
        <v>15000</v>
      </c>
      <c r="AD24" s="29">
        <f t="shared" si="5"/>
        <v>15000</v>
      </c>
      <c r="AE24" s="29">
        <f t="shared" si="6"/>
        <v>14219.4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 t="shared" si="4"/>
        <v>20000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20000</v>
      </c>
      <c r="AC25" s="29">
        <f t="shared" si="5"/>
        <v>20000</v>
      </c>
      <c r="AD25" s="29">
        <f t="shared" si="5"/>
        <v>0</v>
      </c>
      <c r="AE25" s="29">
        <f t="shared" si="6"/>
        <v>20000</v>
      </c>
      <c r="AF25" s="29">
        <f t="shared" si="6"/>
        <v>20000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7">Q27+Q28</f>
        <v>227840</v>
      </c>
      <c r="R26" s="22">
        <f t="shared" si="7"/>
        <v>30000</v>
      </c>
      <c r="S26" s="22">
        <f t="shared" si="7"/>
        <v>20000</v>
      </c>
      <c r="T26" s="22">
        <f t="shared" si="7"/>
        <v>10000</v>
      </c>
      <c r="U26" s="22">
        <f t="shared" si="7"/>
        <v>10000</v>
      </c>
      <c r="V26" s="22">
        <f>V27+V28</f>
        <v>227840</v>
      </c>
      <c r="W26" s="22">
        <f t="shared" si="7"/>
        <v>227840</v>
      </c>
      <c r="X26" s="22">
        <f t="shared" si="7"/>
        <v>30000</v>
      </c>
      <c r="Y26" s="22">
        <f t="shared" si="7"/>
        <v>20000</v>
      </c>
      <c r="Z26" s="22">
        <f t="shared" si="7"/>
        <v>10000</v>
      </c>
      <c r="AA26" s="22">
        <f t="shared" si="7"/>
        <v>10000</v>
      </c>
      <c r="AB26" s="22">
        <f t="shared" si="7"/>
        <v>227840</v>
      </c>
      <c r="AC26" s="22">
        <f t="shared" si="7"/>
        <v>30000</v>
      </c>
      <c r="AD26" s="22">
        <f t="shared" si="7"/>
        <v>20000</v>
      </c>
      <c r="AE26" s="22">
        <f t="shared" si="7"/>
        <v>227840</v>
      </c>
      <c r="AF26" s="22">
        <f t="shared" si="7"/>
        <v>30000</v>
      </c>
      <c r="AG26" s="22">
        <f t="shared" si="7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 t="shared" si="8"/>
        <v>30000</v>
      </c>
      <c r="Y28" s="29">
        <f t="shared" si="8"/>
        <v>20000</v>
      </c>
      <c r="Z28" s="29">
        <f t="shared" si="8"/>
        <v>10000</v>
      </c>
      <c r="AA28" s="29">
        <f>Z28</f>
        <v>10000</v>
      </c>
      <c r="AB28" s="29">
        <f t="shared" si="9"/>
        <v>227840</v>
      </c>
      <c r="AC28" s="29">
        <f t="shared" si="9"/>
        <v>30000</v>
      </c>
      <c r="AD28" s="29">
        <f t="shared" si="9"/>
        <v>20000</v>
      </c>
      <c r="AE28" s="29">
        <f t="shared" si="10"/>
        <v>227840</v>
      </c>
      <c r="AF28" s="29">
        <f t="shared" si="10"/>
        <v>30000</v>
      </c>
      <c r="AG28" s="29">
        <f t="shared" si="10"/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11">Q30+Q31</f>
        <v>52179</v>
      </c>
      <c r="R29" s="22">
        <f t="shared" si="11"/>
        <v>350000</v>
      </c>
      <c r="S29" s="22">
        <f t="shared" si="11"/>
        <v>168200</v>
      </c>
      <c r="T29" s="22">
        <f t="shared" si="11"/>
        <v>264550</v>
      </c>
      <c r="U29" s="22">
        <f t="shared" si="11"/>
        <v>264550</v>
      </c>
      <c r="V29" s="22">
        <f>V30+V31</f>
        <v>52179</v>
      </c>
      <c r="W29" s="22">
        <f t="shared" si="11"/>
        <v>52179</v>
      </c>
      <c r="X29" s="22">
        <f t="shared" si="11"/>
        <v>350000</v>
      </c>
      <c r="Y29" s="22">
        <f t="shared" si="11"/>
        <v>168200</v>
      </c>
      <c r="Z29" s="22">
        <f t="shared" si="11"/>
        <v>264550</v>
      </c>
      <c r="AA29" s="22">
        <f t="shared" si="11"/>
        <v>264550</v>
      </c>
      <c r="AB29" s="22">
        <f t="shared" si="11"/>
        <v>52179</v>
      </c>
      <c r="AC29" s="22">
        <f t="shared" si="11"/>
        <v>350000</v>
      </c>
      <c r="AD29" s="22">
        <f t="shared" si="11"/>
        <v>168200</v>
      </c>
      <c r="AE29" s="22">
        <f t="shared" si="11"/>
        <v>52179</v>
      </c>
      <c r="AF29" s="22">
        <f t="shared" si="11"/>
        <v>350000</v>
      </c>
      <c r="AG29" s="22">
        <f t="shared" si="11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350000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 t="shared" ref="X30:Z31" si="12">R30</f>
        <v>350000</v>
      </c>
      <c r="Y30" s="29">
        <f t="shared" si="12"/>
        <v>168200</v>
      </c>
      <c r="Z30" s="29">
        <f t="shared" si="12"/>
        <v>264550</v>
      </c>
      <c r="AA30" s="29">
        <f>Z30</f>
        <v>264550</v>
      </c>
      <c r="AB30" s="29">
        <f t="shared" ref="AB30:AD31" si="13">W30</f>
        <v>52179</v>
      </c>
      <c r="AC30" s="29">
        <f t="shared" si="13"/>
        <v>350000</v>
      </c>
      <c r="AD30" s="29">
        <f t="shared" si="13"/>
        <v>168200</v>
      </c>
      <c r="AE30" s="29">
        <f>AB30</f>
        <v>52179</v>
      </c>
      <c r="AF30" s="29">
        <f>AC30</f>
        <v>350000</v>
      </c>
      <c r="AG30" s="29">
        <f>AD30</f>
        <v>168200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14">Q33+Q34+Q35+Q36+Q37</f>
        <v>4093572.0300000003</v>
      </c>
      <c r="R32" s="22">
        <f t="shared" si="14"/>
        <v>4848064.13</v>
      </c>
      <c r="S32" s="22">
        <f t="shared" si="14"/>
        <v>4419800</v>
      </c>
      <c r="T32" s="22">
        <f t="shared" si="14"/>
        <v>4506450</v>
      </c>
      <c r="U32" s="22">
        <f t="shared" si="14"/>
        <v>4506450</v>
      </c>
      <c r="V32" s="22">
        <f>V33+V34+V35+V36+V37</f>
        <v>4093572.0300000003</v>
      </c>
      <c r="W32" s="22">
        <f t="shared" si="14"/>
        <v>4093572.0300000003</v>
      </c>
      <c r="X32" s="22">
        <f t="shared" si="14"/>
        <v>4848064.13</v>
      </c>
      <c r="Y32" s="22">
        <f t="shared" si="14"/>
        <v>4419800</v>
      </c>
      <c r="Z32" s="22">
        <f t="shared" si="14"/>
        <v>4506450</v>
      </c>
      <c r="AA32" s="22">
        <f t="shared" si="14"/>
        <v>4506450</v>
      </c>
      <c r="AB32" s="22">
        <f t="shared" si="14"/>
        <v>4093572.0300000003</v>
      </c>
      <c r="AC32" s="22">
        <f t="shared" si="14"/>
        <v>4848064.13</v>
      </c>
      <c r="AD32" s="22">
        <f t="shared" si="14"/>
        <v>4419800</v>
      </c>
      <c r="AE32" s="22">
        <f t="shared" si="14"/>
        <v>4093572.0300000003</v>
      </c>
      <c r="AF32" s="22">
        <f t="shared" si="14"/>
        <v>4848064.13</v>
      </c>
      <c r="AG32" s="22">
        <f t="shared" si="14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 t="shared" ref="X33:Z37" si="15">R33</f>
        <v>564551</v>
      </c>
      <c r="Y33" s="29">
        <f t="shared" si="15"/>
        <v>509490</v>
      </c>
      <c r="Z33" s="29">
        <f t="shared" si="15"/>
        <v>444710</v>
      </c>
      <c r="AA33" s="29">
        <f>Z33</f>
        <v>444710</v>
      </c>
      <c r="AB33" s="29">
        <f t="shared" ref="AB33:AD37" si="16">W33</f>
        <v>408257.98</v>
      </c>
      <c r="AC33" s="29">
        <f t="shared" si="16"/>
        <v>564551</v>
      </c>
      <c r="AD33" s="29">
        <f t="shared" si="16"/>
        <v>509490</v>
      </c>
      <c r="AE33" s="29">
        <f t="shared" ref="AE33:AG37" si="17">AB33</f>
        <v>408257.98</v>
      </c>
      <c r="AF33" s="29">
        <f t="shared" si="17"/>
        <v>564551</v>
      </c>
      <c r="AG33" s="29">
        <f t="shared" si="17"/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 t="shared" si="15"/>
        <v>2203449</v>
      </c>
      <c r="Y34" s="29">
        <f t="shared" si="15"/>
        <v>2275185</v>
      </c>
      <c r="Z34" s="29">
        <f t="shared" si="15"/>
        <v>2366190</v>
      </c>
      <c r="AA34" s="29">
        <f>Z34</f>
        <v>2366190</v>
      </c>
      <c r="AB34" s="29">
        <f t="shared" si="16"/>
        <v>1934116.81</v>
      </c>
      <c r="AC34" s="29">
        <f t="shared" si="16"/>
        <v>2203449</v>
      </c>
      <c r="AD34" s="29">
        <f t="shared" si="16"/>
        <v>2275185</v>
      </c>
      <c r="AE34" s="29">
        <f t="shared" si="17"/>
        <v>1934116.81</v>
      </c>
      <c r="AF34" s="29">
        <f t="shared" si="17"/>
        <v>2203449</v>
      </c>
      <c r="AG34" s="29">
        <f t="shared" si="17"/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18000</v>
      </c>
      <c r="AC35" s="29">
        <f t="shared" si="16"/>
        <v>0</v>
      </c>
      <c r="AD35" s="29">
        <f t="shared" si="16"/>
        <v>0</v>
      </c>
      <c r="AE35" s="29">
        <f t="shared" si="17"/>
        <v>18000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2080064.13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 t="shared" si="15"/>
        <v>2080064.13</v>
      </c>
      <c r="Y36" s="29">
        <f t="shared" si="15"/>
        <v>1635125</v>
      </c>
      <c r="Z36" s="29">
        <f t="shared" si="15"/>
        <v>1695550</v>
      </c>
      <c r="AA36" s="29">
        <f>Z36</f>
        <v>1695550</v>
      </c>
      <c r="AB36" s="29">
        <f t="shared" si="16"/>
        <v>1733197.24</v>
      </c>
      <c r="AC36" s="29">
        <f t="shared" si="16"/>
        <v>2080064.13</v>
      </c>
      <c r="AD36" s="29">
        <f t="shared" si="16"/>
        <v>1635125</v>
      </c>
      <c r="AE36" s="29">
        <f t="shared" si="17"/>
        <v>1733197.24</v>
      </c>
      <c r="AF36" s="29">
        <f t="shared" si="17"/>
        <v>2080064.13</v>
      </c>
      <c r="AG36" s="29">
        <f t="shared" si="17"/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18">Q39</f>
        <v>10000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10000</v>
      </c>
      <c r="W38" s="22">
        <f t="shared" si="18"/>
        <v>10000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10000</v>
      </c>
      <c r="AC38" s="22">
        <f t="shared" si="18"/>
        <v>20000</v>
      </c>
      <c r="AD38" s="22">
        <f t="shared" si="18"/>
        <v>20000</v>
      </c>
      <c r="AE38" s="22">
        <f t="shared" si="18"/>
        <v>10000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18"/>
        <v>10000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10000</v>
      </c>
      <c r="W39" s="22">
        <f t="shared" si="18"/>
        <v>10000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10000</v>
      </c>
      <c r="AC39" s="22">
        <f t="shared" si="18"/>
        <v>20000</v>
      </c>
      <c r="AD39" s="22">
        <f t="shared" si="18"/>
        <v>20000</v>
      </c>
      <c r="AE39" s="22">
        <f t="shared" si="18"/>
        <v>10000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19">Q42</f>
        <v>198263</v>
      </c>
      <c r="R41" s="22">
        <f t="shared" si="19"/>
        <v>202197</v>
      </c>
      <c r="S41" s="22">
        <f t="shared" si="19"/>
        <v>203993</v>
      </c>
      <c r="T41" s="22">
        <f t="shared" si="19"/>
        <v>211874</v>
      </c>
      <c r="U41" s="22">
        <f t="shared" si="19"/>
        <v>211874</v>
      </c>
      <c r="V41" s="22">
        <f>V42</f>
        <v>198263</v>
      </c>
      <c r="W41" s="22">
        <f t="shared" si="19"/>
        <v>198263</v>
      </c>
      <c r="X41" s="22">
        <f t="shared" si="19"/>
        <v>202197</v>
      </c>
      <c r="Y41" s="22">
        <f t="shared" si="19"/>
        <v>203993</v>
      </c>
      <c r="Z41" s="22">
        <f t="shared" si="19"/>
        <v>211874</v>
      </c>
      <c r="AA41" s="22">
        <f t="shared" si="19"/>
        <v>211874</v>
      </c>
      <c r="AB41" s="22">
        <f t="shared" si="19"/>
        <v>198263</v>
      </c>
      <c r="AC41" s="22">
        <f t="shared" si="19"/>
        <v>202197</v>
      </c>
      <c r="AD41" s="22">
        <f t="shared" si="19"/>
        <v>203993</v>
      </c>
      <c r="AE41" s="22">
        <f t="shared" si="19"/>
        <v>198263</v>
      </c>
      <c r="AF41" s="22">
        <f t="shared" si="19"/>
        <v>202197</v>
      </c>
      <c r="AG41" s="22">
        <f t="shared" si="19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20">Q43</f>
        <v>198263</v>
      </c>
      <c r="R42" s="22">
        <f t="shared" si="20"/>
        <v>202197</v>
      </c>
      <c r="S42" s="22">
        <f t="shared" si="20"/>
        <v>203993</v>
      </c>
      <c r="T42" s="22">
        <f t="shared" si="20"/>
        <v>211874</v>
      </c>
      <c r="U42" s="22">
        <f t="shared" si="20"/>
        <v>211874</v>
      </c>
      <c r="V42" s="22">
        <f>V43</f>
        <v>198263</v>
      </c>
      <c r="W42" s="22">
        <f t="shared" si="20"/>
        <v>198263</v>
      </c>
      <c r="X42" s="22">
        <f t="shared" si="20"/>
        <v>202197</v>
      </c>
      <c r="Y42" s="22">
        <f t="shared" si="20"/>
        <v>203993</v>
      </c>
      <c r="Z42" s="22">
        <f t="shared" si="20"/>
        <v>211874</v>
      </c>
      <c r="AA42" s="22">
        <f t="shared" si="20"/>
        <v>211874</v>
      </c>
      <c r="AB42" s="22">
        <f t="shared" si="20"/>
        <v>198263</v>
      </c>
      <c r="AC42" s="22">
        <f t="shared" si="20"/>
        <v>202197</v>
      </c>
      <c r="AD42" s="22">
        <f t="shared" si="20"/>
        <v>203993</v>
      </c>
      <c r="AE42" s="22">
        <f t="shared" si="20"/>
        <v>198263</v>
      </c>
      <c r="AF42" s="22">
        <f t="shared" si="20"/>
        <v>202197</v>
      </c>
      <c r="AG42" s="22">
        <f t="shared" si="20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202197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202197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202197</v>
      </c>
      <c r="AD43" s="29">
        <f>Y43</f>
        <v>203993</v>
      </c>
      <c r="AE43" s="29">
        <f>AB43</f>
        <v>198263</v>
      </c>
      <c r="AF43" s="29">
        <f>AC43</f>
        <v>202197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2"/>
      <c r="AJ54" s="2"/>
    </row>
    <row r="56" spans="1:36" x14ac:dyDescent="0.25">
      <c r="A56" s="1" t="s">
        <v>127</v>
      </c>
    </row>
    <row r="57" spans="1:36" x14ac:dyDescent="0.25">
      <c r="A57" s="1" t="s">
        <v>128</v>
      </c>
    </row>
  </sheetData>
  <mergeCells count="56"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  <mergeCell ref="N19:O19"/>
    <mergeCell ref="K13:K18"/>
    <mergeCell ref="J11:L11"/>
    <mergeCell ref="J12:L12"/>
    <mergeCell ref="J13:J18"/>
    <mergeCell ref="L13:L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Y12:Y18"/>
    <mergeCell ref="X12:X18"/>
    <mergeCell ref="Z12:AA13"/>
    <mergeCell ref="AB12:AB18"/>
    <mergeCell ref="AC12:AC18"/>
    <mergeCell ref="AB9:AD11"/>
    <mergeCell ref="A1:T1"/>
    <mergeCell ref="A2:T2"/>
    <mergeCell ref="A4:T4"/>
    <mergeCell ref="A7:C7"/>
    <mergeCell ref="C9:L10"/>
    <mergeCell ref="P9:U11"/>
    <mergeCell ref="V9:AA11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9" sqref="F29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0" t="s">
        <v>9</v>
      </c>
      <c r="B1" s="40" t="s">
        <v>10</v>
      </c>
    </row>
    <row r="2" spans="1:9" x14ac:dyDescent="0.25">
      <c r="A2" s="41"/>
      <c r="B2" s="41"/>
    </row>
    <row r="3" spans="1:9" x14ac:dyDescent="0.25">
      <c r="A3" s="41"/>
      <c r="B3" s="41"/>
    </row>
    <row r="4" spans="1:9" x14ac:dyDescent="0.25">
      <c r="A4" s="41"/>
      <c r="B4" s="41"/>
    </row>
    <row r="5" spans="1:9" x14ac:dyDescent="0.25">
      <c r="A5" s="41"/>
      <c r="B5" s="41"/>
    </row>
    <row r="6" spans="1:9" x14ac:dyDescent="0.25">
      <c r="A6" s="41"/>
      <c r="B6" s="41"/>
    </row>
    <row r="7" spans="1:9" x14ac:dyDescent="0.25">
      <c r="A7" s="41"/>
      <c r="B7" s="41"/>
    </row>
    <row r="8" spans="1:9" x14ac:dyDescent="0.25">
      <c r="A8" s="41"/>
      <c r="B8" s="41"/>
    </row>
    <row r="9" spans="1:9" x14ac:dyDescent="0.25">
      <c r="A9" s="41"/>
      <c r="B9" s="41"/>
    </row>
    <row r="10" spans="1:9" x14ac:dyDescent="0.25">
      <c r="A10" s="41"/>
      <c r="B10" s="41"/>
    </row>
    <row r="11" spans="1:9" x14ac:dyDescent="0.25">
      <c r="A11" s="34">
        <v>1</v>
      </c>
      <c r="B11" s="34">
        <v>2</v>
      </c>
      <c r="E11" t="s">
        <v>129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8" t="s">
        <v>141</v>
      </c>
      <c r="D12" s="59"/>
      <c r="E12" s="37">
        <f>E13+E24+E30+E33+E36</f>
        <v>4793871.33</v>
      </c>
      <c r="F12" s="38">
        <f t="shared" ref="F12:I12" si="0">F13+F24+F30+F33+F36</f>
        <v>5635261.1299999999</v>
      </c>
      <c r="G12" s="37">
        <f t="shared" si="0"/>
        <v>4996993</v>
      </c>
      <c r="H12" s="37">
        <f t="shared" si="0"/>
        <v>5167874</v>
      </c>
      <c r="I12" s="3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9">
        <f t="shared" ref="F13:I13" si="1">F14+F18+F21</f>
        <v>480000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9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140</v>
      </c>
      <c r="E15" s="36">
        <v>92797.9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137</v>
      </c>
      <c r="E16" s="36">
        <v>14219.4</v>
      </c>
      <c r="F16" s="39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139</v>
      </c>
      <c r="E17" s="36">
        <v>20000</v>
      </c>
      <c r="F17" s="39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9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138</v>
      </c>
      <c r="E20" s="36">
        <v>227840</v>
      </c>
      <c r="F20" s="39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9">
        <f t="shared" ref="F21:I21" si="4">F22+F23</f>
        <v>350000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9">
        <v>350000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9">
        <f t="shared" ref="F24:I24" si="5">F25+F26+F27+F28+F29</f>
        <v>4848064.13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9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9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9">
        <v>2080064.13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9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9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9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9">
        <f t="shared" ref="F33:I33" si="7">F35</f>
        <v>202197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9">
        <f t="shared" ref="F34:I34" si="8">F35</f>
        <v>202197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9">
        <v>202197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9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9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9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2020-08-07T08:39:17Z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