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150" activeTab="0"/>
  </bookViews>
  <sheets>
    <sheet name="Лист1" sheetId="1" r:id="rId1"/>
  </sheets>
  <definedNames>
    <definedName name="_xlnm.Print_Area" localSheetId="0">'Лист1'!$A$1:$I$121</definedName>
  </definedNames>
  <calcPr fullCalcOnLoad="1"/>
</workbook>
</file>

<file path=xl/sharedStrings.xml><?xml version="1.0" encoding="utf-8"?>
<sst xmlns="http://schemas.openxmlformats.org/spreadsheetml/2006/main" count="493" uniqueCount="138">
  <si>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</si>
  <si>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</si>
  <si>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</si>
  <si>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</si>
  <si>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</si>
  <si>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</si>
  <si>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</si>
  <si>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</si>
  <si>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</si>
  <si>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</si>
  <si>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</si>
  <si>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</si>
  <si>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</si>
  <si>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</si>
  <si>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</si>
  <si>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</si>
  <si>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</si>
  <si>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</si>
  <si>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</si>
  <si>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</si>
  <si>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</si>
  <si>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</si>
  <si>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</si>
  <si>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</si>
  <si>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</si>
  <si>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</si>
  <si>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</si>
  <si>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</si>
  <si>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</si>
  <si>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</si>
  <si>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</si>
  <si>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</si>
  <si>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</si>
  <si>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</si>
  <si>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</si>
  <si>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</si>
  <si>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</si>
  <si>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</si>
  <si>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</si>
  <si>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</si>
  <si>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</si>
  <si>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</si>
  <si>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</si>
  <si>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</si>
  <si>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</si>
  <si>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</si>
  <si>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</si>
  <si>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</si>
  <si>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</si>
  <si>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</si>
  <si>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</si>
  <si>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</si>
  <si>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</si>
  <si>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</si>
  <si>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</si>
  <si>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</si>
  <si>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</si>
  <si>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</si>
  <si>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</si>
  <si>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</si>
  <si>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</si>
  <si>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</si>
  <si>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</si>
  <si>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</si>
  <si>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</si>
  <si>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</si>
  <si>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</si>
  <si>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</si>
  <si>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</si>
  <si>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</si>
  <si>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</si>
  <si>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</si>
  <si>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</si>
  <si>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</si>
  <si>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</si>
  <si>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</si>
  <si>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</si>
  <si>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</si>
  <si>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</si>
  <si>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</si>
  <si>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</si>
  <si>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</si>
  <si>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</si>
  <si>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</si>
  <si>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</si>
  <si>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</si>
  <si>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</si>
  <si>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</si>
  <si>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</si>
  <si>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</si>
  <si>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</si>
  <si>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</si>
  <si>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</si>
  <si>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</si>
  <si>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</si>
  <si>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</si>
  <si>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</si>
  <si>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</si>
  <si>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</si>
  <si>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</si>
  <si>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</si>
  <si>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</si>
  <si>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</si>
  <si>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</si>
  <si>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</si>
  <si>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</si>
  <si>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</si>
  <si>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</si>
  <si>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</si>
  <si>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</si>
  <si>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</si>
  <si>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</si>
  <si>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</si>
  <si>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</si>
  <si>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</si>
  <si>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</si>
  <si>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</si>
  <si>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</si>
  <si>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</si>
  <si>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</si>
  <si>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</si>
  <si>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</si>
  <si>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</si>
  <si>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</si>
  <si>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</si>
  <si>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</si>
  <si>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2025 год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</si>
  <si>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</si>
  <si>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01 4 00 84380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</si>
  <si>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ритуальных услуг и содержанию мест захоронения</t>
  </si>
  <si>
    <t>01 4 00 83710</t>
  </si>
  <si>
    <t>Исполнение исковых требований на основании вступивших в законную силу судебных актов</t>
  </si>
  <si>
    <t>Исполнение судебных актов Российской Федерации и мировых соглашений по возмещению причиненного вреда</t>
  </si>
  <si>
    <t>830</t>
  </si>
  <si>
    <t>70 0 00 83270</t>
  </si>
  <si>
    <t>СВОДНАЯ БЮДЖЕТНАЯ РОСПИСЬ МЕСТНОГО БЮДЖЕТА (РАСХОДЫ)</t>
  </si>
  <si>
    <t>НА 2023 ГОД И НА ПЛАНОВЫЙ ПЕРИОД 2024 И 2025 ГОДОВ</t>
  </si>
  <si>
    <t>С ИЗМЕНЕНИЯМИ ПО СОСТОЯНИЮ 31.12.2023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</si>
</sst>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4" fontId="5" fillId="0" borderId="11" xfId="0" applyNumberFormat="1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SheetLayoutView="100" zoomScalePageLayoutView="0" workbookViewId="0" topLeftCell="A1">
      <selection activeCell="H8" sqref="H8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33" customHeight="1">
      <c r="A1" s="66" t="s">
        <v>135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30" customHeight="1">
      <c r="A2" s="66" t="s">
        <v>136</v>
      </c>
      <c r="B2" s="66"/>
      <c r="C2" s="66"/>
      <c r="D2" s="66"/>
      <c r="E2" s="66"/>
      <c r="F2" s="66"/>
      <c r="G2" s="66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30.75" customHeight="1">
      <c r="A3" s="67" t="s">
        <v>137</v>
      </c>
      <c r="B3" s="67"/>
      <c r="C3" s="67"/>
      <c r="D3" s="67"/>
      <c r="E3" s="67"/>
      <c r="F3" s="67"/>
      <c r="G3" s="67"/>
      <c r="H3" s="69"/>
      <c r="I3" s="69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91</v>
      </c>
      <c r="H6" s="59" t="s">
        <v>108</v>
      </c>
      <c r="I6" s="60" t="s">
        <v>126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G121</f>
        <v>9312585.52</v>
      </c>
      <c r="H8" s="27">
        <f>H121</f>
        <v>5667320</v>
      </c>
      <c r="I8" s="27">
        <f>I121</f>
        <v>5878906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3909723.7399999998</v>
      </c>
      <c r="H9" s="28">
        <f>H10+H21+H32+H36</f>
        <v>3330070</v>
      </c>
      <c r="I9" s="28">
        <f>I10+I21+I32+I36</f>
        <v>3470220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2867415.15</v>
      </c>
      <c r="H10" s="29">
        <f>H14+H11</f>
        <v>3135970</v>
      </c>
      <c r="I10" s="29">
        <f>I14+I11</f>
        <v>3141970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109</v>
      </c>
      <c r="F11" s="1"/>
      <c r="G11" s="28">
        <f aca="true" t="shared" si="0" ref="G11:I12">G12</f>
        <v>587925.27</v>
      </c>
      <c r="H11" s="29">
        <f t="shared" si="0"/>
        <v>591900</v>
      </c>
      <c r="I11" s="29">
        <f t="shared" si="0"/>
        <v>591900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109</v>
      </c>
      <c r="F12" s="1" t="s">
        <v>14</v>
      </c>
      <c r="G12" s="28">
        <f t="shared" si="0"/>
        <v>587925.27</v>
      </c>
      <c r="H12" s="29">
        <f t="shared" si="0"/>
        <v>591900</v>
      </c>
      <c r="I12" s="29">
        <f t="shared" si="0"/>
        <v>591900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109</v>
      </c>
      <c r="F13" s="1" t="s">
        <v>16</v>
      </c>
      <c r="G13" s="28">
        <f>591900-3974.73</f>
        <v>587925.27</v>
      </c>
      <c r="H13" s="44">
        <v>591900</v>
      </c>
      <c r="I13" s="44">
        <v>591900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110</v>
      </c>
      <c r="F14" s="1"/>
      <c r="G14" s="28">
        <f>G15+G17+G19</f>
        <v>2279489.88</v>
      </c>
      <c r="H14" s="29">
        <f>H15+H17+H19</f>
        <v>2544070</v>
      </c>
      <c r="I14" s="29">
        <f>I15+I17+I19</f>
        <v>2550070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110</v>
      </c>
      <c r="F15" s="1" t="s">
        <v>14</v>
      </c>
      <c r="G15" s="28">
        <f>G16</f>
        <v>1833893.85</v>
      </c>
      <c r="H15" s="29">
        <f>H16</f>
        <v>2109070</v>
      </c>
      <c r="I15" s="29">
        <f>I16</f>
        <v>2109070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110</v>
      </c>
      <c r="F16" s="1" t="s">
        <v>16</v>
      </c>
      <c r="G16" s="28">
        <f>2109070-275176.15</f>
        <v>1833893.85</v>
      </c>
      <c r="H16" s="29">
        <v>2109070</v>
      </c>
      <c r="I16" s="29">
        <v>2109070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110</v>
      </c>
      <c r="F17" s="1" t="s">
        <v>18</v>
      </c>
      <c r="G17" s="28">
        <f>G18</f>
        <v>435530.03</v>
      </c>
      <c r="H17" s="29">
        <f>H18</f>
        <v>419400</v>
      </c>
      <c r="I17" s="29">
        <f>I18</f>
        <v>425400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110</v>
      </c>
      <c r="F18" s="1" t="s">
        <v>20</v>
      </c>
      <c r="G18" s="28">
        <f>403000+32530.03</f>
        <v>435530.03</v>
      </c>
      <c r="H18" s="35">
        <v>419400</v>
      </c>
      <c r="I18" s="35">
        <v>425400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110</v>
      </c>
      <c r="F19" s="1" t="s">
        <v>22</v>
      </c>
      <c r="G19" s="28">
        <f>G20</f>
        <v>10066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110</v>
      </c>
      <c r="F20" s="1" t="s">
        <v>56</v>
      </c>
      <c r="G20" s="28">
        <f>15600-5534</f>
        <v>10066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111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111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111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112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112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112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103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104</v>
      </c>
      <c r="B29" s="3">
        <v>980</v>
      </c>
      <c r="C29" s="1" t="s">
        <v>10</v>
      </c>
      <c r="D29" s="1" t="s">
        <v>78</v>
      </c>
      <c r="E29" s="1" t="s">
        <v>105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105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106</v>
      </c>
      <c r="B31" s="3">
        <v>980</v>
      </c>
      <c r="C31" s="1" t="s">
        <v>10</v>
      </c>
      <c r="D31" s="1" t="s">
        <v>78</v>
      </c>
      <c r="E31" s="1" t="s">
        <v>105</v>
      </c>
      <c r="F31" s="1" t="s">
        <v>107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G37+G45+G48+G40+G51</f>
        <v>1032308.59</v>
      </c>
      <c r="H36" s="28">
        <f>H37+H45+H48+H40+H51</f>
        <v>174100</v>
      </c>
      <c r="I36" s="28">
        <f>I37+I45+I48+I40+I51</f>
        <v>308250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113</v>
      </c>
      <c r="F37" s="1"/>
      <c r="G37" s="28">
        <f>G38</f>
        <v>163016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113</v>
      </c>
      <c r="F38" s="1" t="s">
        <v>18</v>
      </c>
      <c r="G38" s="28">
        <f t="shared" si="5"/>
        <v>163016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113</v>
      </c>
      <c r="F39" s="1" t="s">
        <v>20</v>
      </c>
      <c r="G39" s="28">
        <f>50000+50000+100000-36984</f>
        <v>163016</v>
      </c>
      <c r="H39" s="28">
        <v>50000</v>
      </c>
      <c r="I39" s="28">
        <v>50000</v>
      </c>
    </row>
    <row r="40" spans="1:9" ht="65.25" customHeight="1">
      <c r="A40" s="4" t="s">
        <v>89</v>
      </c>
      <c r="B40" s="32">
        <v>980</v>
      </c>
      <c r="C40" s="1" t="s">
        <v>10</v>
      </c>
      <c r="D40" s="1" t="s">
        <v>33</v>
      </c>
      <c r="E40" s="61" t="s">
        <v>90</v>
      </c>
      <c r="F40" s="1"/>
      <c r="G40" s="28">
        <f>G41+G43</f>
        <v>773872.19</v>
      </c>
      <c r="H40" s="28">
        <f>H41+H43</f>
        <v>0</v>
      </c>
      <c r="I40" s="28">
        <f>I41+I43</f>
        <v>0</v>
      </c>
    </row>
    <row r="41" spans="1:9" ht="37.5" customHeight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90</v>
      </c>
      <c r="F41" s="1" t="s">
        <v>18</v>
      </c>
      <c r="G41" s="28">
        <f>G42</f>
        <v>553872.19</v>
      </c>
      <c r="H41" s="28">
        <f>H42</f>
        <v>0</v>
      </c>
      <c r="I41" s="28">
        <f>I42</f>
        <v>0</v>
      </c>
    </row>
    <row r="42" spans="1:9" ht="48" customHeight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90</v>
      </c>
      <c r="F42" s="1" t="s">
        <v>20</v>
      </c>
      <c r="G42" s="28">
        <f>200000+200000+400000-246127.81</f>
        <v>553872.19</v>
      </c>
      <c r="H42" s="28">
        <v>0</v>
      </c>
      <c r="I42" s="28">
        <v>0</v>
      </c>
    </row>
    <row r="43" spans="1:9" ht="31.5" customHeight="1">
      <c r="A43" s="5" t="s">
        <v>92</v>
      </c>
      <c r="B43" s="32">
        <v>980</v>
      </c>
      <c r="C43" s="1" t="s">
        <v>10</v>
      </c>
      <c r="D43" s="1" t="s">
        <v>33</v>
      </c>
      <c r="E43" s="61" t="s">
        <v>90</v>
      </c>
      <c r="F43" s="1" t="s">
        <v>93</v>
      </c>
      <c r="G43" s="28">
        <f>G44</f>
        <v>220000</v>
      </c>
      <c r="H43" s="28">
        <f>H44</f>
        <v>0</v>
      </c>
      <c r="I43" s="28">
        <f>I44</f>
        <v>0</v>
      </c>
    </row>
    <row r="44" spans="1:9" ht="21.75" customHeight="1">
      <c r="A44" s="5" t="s">
        <v>94</v>
      </c>
      <c r="B44" s="32">
        <v>980</v>
      </c>
      <c r="C44" s="1" t="s">
        <v>10</v>
      </c>
      <c r="D44" s="1" t="s">
        <v>33</v>
      </c>
      <c r="E44" s="61" t="s">
        <v>90</v>
      </c>
      <c r="F44" s="1" t="s">
        <v>95</v>
      </c>
      <c r="G44" s="28">
        <v>220000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114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114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114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115</v>
      </c>
      <c r="F48" s="6"/>
      <c r="G48" s="28">
        <f aca="true" t="shared" si="7" ref="G48:I49">G49</f>
        <v>0</v>
      </c>
      <c r="H48" s="28">
        <f t="shared" si="7"/>
        <v>124100</v>
      </c>
      <c r="I48" s="28">
        <f t="shared" si="7"/>
        <v>258250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115</v>
      </c>
      <c r="F49" s="6" t="s">
        <v>22</v>
      </c>
      <c r="G49" s="28">
        <f t="shared" si="7"/>
        <v>0</v>
      </c>
      <c r="H49" s="28">
        <f t="shared" si="7"/>
        <v>124100</v>
      </c>
      <c r="I49" s="28">
        <f t="shared" si="7"/>
        <v>258250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115</v>
      </c>
      <c r="F50" s="6" t="s">
        <v>27</v>
      </c>
      <c r="G50" s="28">
        <v>0</v>
      </c>
      <c r="H50" s="35">
        <v>124100</v>
      </c>
      <c r="I50" s="35">
        <v>258250</v>
      </c>
    </row>
    <row r="51" spans="1:9" ht="51.75" customHeight="1">
      <c r="A51" s="4" t="s">
        <v>131</v>
      </c>
      <c r="B51" s="3">
        <v>980</v>
      </c>
      <c r="C51" s="1" t="s">
        <v>10</v>
      </c>
      <c r="D51" s="1" t="s">
        <v>33</v>
      </c>
      <c r="E51" s="61" t="s">
        <v>134</v>
      </c>
      <c r="F51" s="1"/>
      <c r="G51" s="28">
        <f aca="true" t="shared" si="8" ref="G51:I52">G52</f>
        <v>90420.4</v>
      </c>
      <c r="H51" s="28">
        <f t="shared" si="8"/>
        <v>0</v>
      </c>
      <c r="I51" s="28">
        <f t="shared" si="8"/>
        <v>0</v>
      </c>
    </row>
    <row r="52" spans="1:9" ht="21" customHeight="1">
      <c r="A52" s="4" t="s">
        <v>21</v>
      </c>
      <c r="B52" s="3">
        <v>980</v>
      </c>
      <c r="C52" s="1" t="s">
        <v>10</v>
      </c>
      <c r="D52" s="1" t="s">
        <v>33</v>
      </c>
      <c r="E52" s="61" t="s">
        <v>134</v>
      </c>
      <c r="F52" s="1" t="s">
        <v>22</v>
      </c>
      <c r="G52" s="28">
        <f t="shared" si="8"/>
        <v>90420.4</v>
      </c>
      <c r="H52" s="28">
        <f t="shared" si="8"/>
        <v>0</v>
      </c>
      <c r="I52" s="28">
        <f t="shared" si="8"/>
        <v>0</v>
      </c>
    </row>
    <row r="53" spans="1:9" ht="30" customHeight="1">
      <c r="A53" s="4" t="s">
        <v>132</v>
      </c>
      <c r="B53" s="3">
        <v>980</v>
      </c>
      <c r="C53" s="1" t="s">
        <v>10</v>
      </c>
      <c r="D53" s="1" t="s">
        <v>33</v>
      </c>
      <c r="E53" s="61" t="s">
        <v>134</v>
      </c>
      <c r="F53" s="1" t="s">
        <v>133</v>
      </c>
      <c r="G53" s="28">
        <v>90420.4</v>
      </c>
      <c r="H53" s="35"/>
      <c r="I53" s="35"/>
    </row>
    <row r="54" spans="1:9" ht="25.5" customHeight="1">
      <c r="A54" s="4" t="s">
        <v>34</v>
      </c>
      <c r="B54" s="3">
        <v>980</v>
      </c>
      <c r="C54" s="1" t="s">
        <v>35</v>
      </c>
      <c r="D54" s="1"/>
      <c r="E54" s="1"/>
      <c r="F54" s="1"/>
      <c r="G54" s="28">
        <f aca="true" t="shared" si="9" ref="G54:I55">G55</f>
        <v>287372</v>
      </c>
      <c r="H54" s="29">
        <f t="shared" si="9"/>
        <v>300320</v>
      </c>
      <c r="I54" s="29">
        <f t="shared" si="9"/>
        <v>310906</v>
      </c>
    </row>
    <row r="55" spans="1:9" ht="32.25" customHeight="1">
      <c r="A55" s="4" t="s">
        <v>36</v>
      </c>
      <c r="B55" s="3">
        <v>980</v>
      </c>
      <c r="C55" s="1" t="s">
        <v>35</v>
      </c>
      <c r="D55" s="1" t="s">
        <v>37</v>
      </c>
      <c r="E55" s="1"/>
      <c r="F55" s="1"/>
      <c r="G55" s="28">
        <f t="shared" si="9"/>
        <v>287372</v>
      </c>
      <c r="H55" s="29">
        <f t="shared" si="9"/>
        <v>300320</v>
      </c>
      <c r="I55" s="29">
        <f t="shared" si="9"/>
        <v>310906</v>
      </c>
    </row>
    <row r="56" spans="1:9" ht="57.75" customHeight="1">
      <c r="A56" s="45" t="s">
        <v>70</v>
      </c>
      <c r="B56" s="3">
        <v>980</v>
      </c>
      <c r="C56" s="1" t="s">
        <v>35</v>
      </c>
      <c r="D56" s="1" t="s">
        <v>37</v>
      </c>
      <c r="E56" s="10" t="s">
        <v>116</v>
      </c>
      <c r="F56" s="1"/>
      <c r="G56" s="28">
        <f>G57+G59</f>
        <v>287372</v>
      </c>
      <c r="H56" s="29">
        <f>H57+H59</f>
        <v>300320</v>
      </c>
      <c r="I56" s="29">
        <f>I57+I59</f>
        <v>310906</v>
      </c>
    </row>
    <row r="57" spans="1:9" ht="105.75" customHeight="1">
      <c r="A57" s="4" t="s">
        <v>13</v>
      </c>
      <c r="B57" s="3">
        <v>980</v>
      </c>
      <c r="C57" s="1" t="s">
        <v>35</v>
      </c>
      <c r="D57" s="1" t="s">
        <v>37</v>
      </c>
      <c r="E57" s="10" t="s">
        <v>116</v>
      </c>
      <c r="F57" s="1" t="s">
        <v>14</v>
      </c>
      <c r="G57" s="28">
        <f>G58</f>
        <v>287372</v>
      </c>
      <c r="H57" s="29">
        <f>H58</f>
        <v>286386</v>
      </c>
      <c r="I57" s="29">
        <f>I58</f>
        <v>300637</v>
      </c>
    </row>
    <row r="58" spans="1:9" ht="49.5" customHeight="1">
      <c r="A58" s="7" t="s">
        <v>38</v>
      </c>
      <c r="B58" s="3">
        <v>980</v>
      </c>
      <c r="C58" s="1" t="s">
        <v>35</v>
      </c>
      <c r="D58" s="1" t="s">
        <v>37</v>
      </c>
      <c r="E58" s="10" t="s">
        <v>116</v>
      </c>
      <c r="F58" s="1" t="s">
        <v>16</v>
      </c>
      <c r="G58" s="28">
        <f>274084+13288</f>
        <v>287372</v>
      </c>
      <c r="H58" s="29">
        <v>286386</v>
      </c>
      <c r="I58" s="29">
        <v>300637</v>
      </c>
    </row>
    <row r="59" spans="1:9" ht="33.75" customHeight="1">
      <c r="A59" s="5" t="s">
        <v>17</v>
      </c>
      <c r="B59" s="3">
        <v>980</v>
      </c>
      <c r="C59" s="1" t="s">
        <v>35</v>
      </c>
      <c r="D59" s="1" t="s">
        <v>37</v>
      </c>
      <c r="E59" s="10" t="s">
        <v>116</v>
      </c>
      <c r="F59" s="1" t="s">
        <v>18</v>
      </c>
      <c r="G59" s="28">
        <f>G60</f>
        <v>0</v>
      </c>
      <c r="H59" s="29">
        <f>H60</f>
        <v>13934</v>
      </c>
      <c r="I59" s="29">
        <f>I60</f>
        <v>10269</v>
      </c>
    </row>
    <row r="60" spans="1:9" ht="54" customHeight="1">
      <c r="A60" s="5" t="s">
        <v>19</v>
      </c>
      <c r="B60" s="3">
        <v>980</v>
      </c>
      <c r="C60" s="1" t="s">
        <v>35</v>
      </c>
      <c r="D60" s="1" t="s">
        <v>37</v>
      </c>
      <c r="E60" s="10" t="s">
        <v>116</v>
      </c>
      <c r="F60" s="1" t="s">
        <v>20</v>
      </c>
      <c r="G60" s="28">
        <v>0</v>
      </c>
      <c r="H60" s="35">
        <v>13934</v>
      </c>
      <c r="I60" s="35">
        <v>10269</v>
      </c>
    </row>
    <row r="61" spans="1:9" ht="50.25" customHeight="1">
      <c r="A61" s="4" t="s">
        <v>39</v>
      </c>
      <c r="B61" s="3">
        <v>980</v>
      </c>
      <c r="C61" s="1" t="s">
        <v>37</v>
      </c>
      <c r="D61" s="1"/>
      <c r="E61" s="1"/>
      <c r="F61" s="1"/>
      <c r="G61" s="28">
        <f>G62</f>
        <v>14746.1</v>
      </c>
      <c r="H61" s="29">
        <f aca="true" t="shared" si="10" ref="H61:I64">H62</f>
        <v>15000</v>
      </c>
      <c r="I61" s="29">
        <f t="shared" si="10"/>
        <v>15000</v>
      </c>
    </row>
    <row r="62" spans="1:9" ht="22.5" customHeight="1">
      <c r="A62" s="42" t="s">
        <v>72</v>
      </c>
      <c r="B62" s="3">
        <v>980</v>
      </c>
      <c r="C62" s="1" t="s">
        <v>37</v>
      </c>
      <c r="D62" s="1" t="s">
        <v>40</v>
      </c>
      <c r="E62" s="1"/>
      <c r="F62" s="1"/>
      <c r="G62" s="28">
        <f>G63</f>
        <v>14746.1</v>
      </c>
      <c r="H62" s="29">
        <f t="shared" si="10"/>
        <v>15000</v>
      </c>
      <c r="I62" s="29">
        <f t="shared" si="10"/>
        <v>15000</v>
      </c>
    </row>
    <row r="63" spans="1:9" ht="38.25" customHeight="1">
      <c r="A63" s="4" t="s">
        <v>65</v>
      </c>
      <c r="B63" s="3">
        <v>980</v>
      </c>
      <c r="C63" s="1" t="s">
        <v>37</v>
      </c>
      <c r="D63" s="1" t="s">
        <v>40</v>
      </c>
      <c r="E63" s="1" t="s">
        <v>117</v>
      </c>
      <c r="F63" s="1"/>
      <c r="G63" s="28">
        <f>G64</f>
        <v>14746.1</v>
      </c>
      <c r="H63" s="29">
        <f t="shared" si="10"/>
        <v>15000</v>
      </c>
      <c r="I63" s="29">
        <f t="shared" si="10"/>
        <v>15000</v>
      </c>
    </row>
    <row r="64" spans="1:9" ht="36" customHeight="1">
      <c r="A64" s="5" t="s">
        <v>17</v>
      </c>
      <c r="B64" s="3">
        <v>980</v>
      </c>
      <c r="C64" s="1" t="s">
        <v>37</v>
      </c>
      <c r="D64" s="1" t="s">
        <v>40</v>
      </c>
      <c r="E64" s="1" t="s">
        <v>117</v>
      </c>
      <c r="F64" s="1" t="s">
        <v>18</v>
      </c>
      <c r="G64" s="28">
        <f>G65</f>
        <v>14746.1</v>
      </c>
      <c r="H64" s="29">
        <f t="shared" si="10"/>
        <v>15000</v>
      </c>
      <c r="I64" s="29">
        <f t="shared" si="10"/>
        <v>15000</v>
      </c>
    </row>
    <row r="65" spans="1:9" ht="48.75" customHeight="1">
      <c r="A65" s="5" t="s">
        <v>19</v>
      </c>
      <c r="B65" s="3">
        <v>980</v>
      </c>
      <c r="C65" s="1" t="s">
        <v>37</v>
      </c>
      <c r="D65" s="1" t="s">
        <v>40</v>
      </c>
      <c r="E65" s="1" t="s">
        <v>117</v>
      </c>
      <c r="F65" s="1" t="s">
        <v>20</v>
      </c>
      <c r="G65" s="28">
        <f>15000-253.9</f>
        <v>14746.1</v>
      </c>
      <c r="H65" s="28">
        <v>15000</v>
      </c>
      <c r="I65" s="28">
        <v>15000</v>
      </c>
    </row>
    <row r="66" spans="1:9" ht="23.25" customHeight="1">
      <c r="A66" s="4" t="s">
        <v>41</v>
      </c>
      <c r="B66" s="3">
        <v>980</v>
      </c>
      <c r="C66" s="1" t="s">
        <v>12</v>
      </c>
      <c r="D66" s="1"/>
      <c r="E66" s="1"/>
      <c r="F66" s="1"/>
      <c r="G66" s="28">
        <f>G67+G71</f>
        <v>41760</v>
      </c>
      <c r="H66" s="28">
        <f>H67+H71</f>
        <v>30000</v>
      </c>
      <c r="I66" s="28">
        <f>I67+I71</f>
        <v>30000</v>
      </c>
    </row>
    <row r="67" spans="1:9" ht="15.75">
      <c r="A67" s="4" t="s">
        <v>42</v>
      </c>
      <c r="B67" s="3">
        <v>980</v>
      </c>
      <c r="C67" s="1" t="s">
        <v>12</v>
      </c>
      <c r="D67" s="1" t="s">
        <v>24</v>
      </c>
      <c r="E67" s="1"/>
      <c r="F67" s="1"/>
      <c r="G67" s="28">
        <f>G68</f>
        <v>41760</v>
      </c>
      <c r="H67" s="29">
        <f aca="true" t="shared" si="11" ref="H67:I69">H68</f>
        <v>30000</v>
      </c>
      <c r="I67" s="29">
        <f t="shared" si="11"/>
        <v>30000</v>
      </c>
    </row>
    <row r="68" spans="1:9" ht="49.5" customHeight="1">
      <c r="A68" s="4" t="s">
        <v>66</v>
      </c>
      <c r="B68" s="3">
        <v>980</v>
      </c>
      <c r="C68" s="1" t="s">
        <v>12</v>
      </c>
      <c r="D68" s="1" t="s">
        <v>24</v>
      </c>
      <c r="E68" s="1" t="s">
        <v>118</v>
      </c>
      <c r="F68" s="1"/>
      <c r="G68" s="28">
        <f>G69</f>
        <v>41760</v>
      </c>
      <c r="H68" s="29">
        <f>H69</f>
        <v>30000</v>
      </c>
      <c r="I68" s="29">
        <f t="shared" si="11"/>
        <v>30000</v>
      </c>
    </row>
    <row r="69" spans="1:9" ht="37.5" customHeight="1">
      <c r="A69" s="5" t="s">
        <v>17</v>
      </c>
      <c r="B69" s="3">
        <v>980</v>
      </c>
      <c r="C69" s="1" t="s">
        <v>12</v>
      </c>
      <c r="D69" s="1" t="s">
        <v>24</v>
      </c>
      <c r="E69" s="1" t="s">
        <v>118</v>
      </c>
      <c r="F69" s="1" t="s">
        <v>18</v>
      </c>
      <c r="G69" s="28">
        <f>G70</f>
        <v>41760</v>
      </c>
      <c r="H69" s="29">
        <f>H70</f>
        <v>30000</v>
      </c>
      <c r="I69" s="29">
        <f t="shared" si="11"/>
        <v>30000</v>
      </c>
    </row>
    <row r="70" spans="1:9" ht="51.75" customHeight="1">
      <c r="A70" s="5" t="s">
        <v>19</v>
      </c>
      <c r="B70" s="3">
        <v>980</v>
      </c>
      <c r="C70" s="1" t="s">
        <v>12</v>
      </c>
      <c r="D70" s="1" t="s">
        <v>24</v>
      </c>
      <c r="E70" s="1" t="s">
        <v>118</v>
      </c>
      <c r="F70" s="1" t="s">
        <v>20</v>
      </c>
      <c r="G70" s="28">
        <f>30000+25000-13240</f>
        <v>41760</v>
      </c>
      <c r="H70" s="28">
        <v>30000</v>
      </c>
      <c r="I70" s="28">
        <v>30000</v>
      </c>
    </row>
    <row r="71" spans="1:9" ht="30" customHeight="1" hidden="1">
      <c r="A71" s="48" t="s">
        <v>83</v>
      </c>
      <c r="B71" s="3">
        <v>980</v>
      </c>
      <c r="C71" s="1" t="s">
        <v>12</v>
      </c>
      <c r="D71" s="1" t="s">
        <v>82</v>
      </c>
      <c r="E71" s="1"/>
      <c r="F71" s="1"/>
      <c r="G71" s="28">
        <f>G74</f>
        <v>0</v>
      </c>
      <c r="H71" s="28">
        <f>H74</f>
        <v>0</v>
      </c>
      <c r="I71" s="28">
        <f>I74</f>
        <v>0</v>
      </c>
    </row>
    <row r="72" spans="1:9" ht="159" customHeight="1" hidden="1">
      <c r="A72" s="50" t="s">
        <v>84</v>
      </c>
      <c r="B72" s="49">
        <v>980</v>
      </c>
      <c r="C72" s="51" t="s">
        <v>12</v>
      </c>
      <c r="D72" s="51" t="s">
        <v>82</v>
      </c>
      <c r="E72" s="51" t="s">
        <v>85</v>
      </c>
      <c r="F72" s="1"/>
      <c r="G72" s="28">
        <f>G74</f>
        <v>0</v>
      </c>
      <c r="H72" s="28">
        <f>H74</f>
        <v>0</v>
      </c>
      <c r="I72" s="28">
        <f>I74</f>
        <v>0</v>
      </c>
    </row>
    <row r="73" spans="1:9" ht="31.5" customHeight="1" hidden="1">
      <c r="A73" s="52" t="s">
        <v>17</v>
      </c>
      <c r="B73" s="49">
        <v>980</v>
      </c>
      <c r="C73" s="51" t="s">
        <v>12</v>
      </c>
      <c r="D73" s="51" t="s">
        <v>82</v>
      </c>
      <c r="E73" s="51" t="s">
        <v>85</v>
      </c>
      <c r="F73" s="1" t="s">
        <v>18</v>
      </c>
      <c r="G73" s="28">
        <f>G74</f>
        <v>0</v>
      </c>
      <c r="H73" s="28">
        <f>H74</f>
        <v>0</v>
      </c>
      <c r="I73" s="28">
        <f>I74</f>
        <v>0</v>
      </c>
    </row>
    <row r="74" spans="1:9" ht="29.25" customHeight="1" hidden="1">
      <c r="A74" s="52" t="s">
        <v>19</v>
      </c>
      <c r="B74" s="49">
        <v>980</v>
      </c>
      <c r="C74" s="51" t="s">
        <v>12</v>
      </c>
      <c r="D74" s="51" t="s">
        <v>82</v>
      </c>
      <c r="E74" s="51" t="s">
        <v>85</v>
      </c>
      <c r="F74" s="1" t="s">
        <v>20</v>
      </c>
      <c r="G74" s="28">
        <v>0</v>
      </c>
      <c r="H74" s="28">
        <v>0</v>
      </c>
      <c r="I74" s="28">
        <v>0</v>
      </c>
    </row>
    <row r="75" spans="1:9" ht="34.5" customHeight="1">
      <c r="A75" s="4" t="s">
        <v>43</v>
      </c>
      <c r="B75" s="3">
        <v>980</v>
      </c>
      <c r="C75" s="1" t="s">
        <v>44</v>
      </c>
      <c r="D75" s="1"/>
      <c r="E75" s="1"/>
      <c r="F75" s="1"/>
      <c r="G75" s="28">
        <f>G87+G76+G83</f>
        <v>4968983.68</v>
      </c>
      <c r="H75" s="28">
        <f>H87+H76+H83</f>
        <v>1991930</v>
      </c>
      <c r="I75" s="28">
        <f>I87+I76+I83</f>
        <v>2052780</v>
      </c>
    </row>
    <row r="76" spans="1:9" ht="15" customHeight="1">
      <c r="A76" s="4" t="s">
        <v>73</v>
      </c>
      <c r="B76" s="3">
        <v>980</v>
      </c>
      <c r="C76" s="1" t="s">
        <v>44</v>
      </c>
      <c r="D76" s="1" t="s">
        <v>10</v>
      </c>
      <c r="E76" s="1"/>
      <c r="F76" s="1"/>
      <c r="G76" s="28">
        <f>G77+G80</f>
        <v>91383.84</v>
      </c>
      <c r="H76" s="28">
        <f>H77+H80</f>
        <v>0</v>
      </c>
      <c r="I76" s="28">
        <f>I77+I80</f>
        <v>0</v>
      </c>
    </row>
    <row r="77" spans="1:9" ht="160.5" customHeight="1">
      <c r="A77" s="4" t="s">
        <v>86</v>
      </c>
      <c r="B77" s="3">
        <v>980</v>
      </c>
      <c r="C77" s="1" t="s">
        <v>44</v>
      </c>
      <c r="D77" s="1" t="s">
        <v>10</v>
      </c>
      <c r="E77" s="1" t="s">
        <v>119</v>
      </c>
      <c r="F77" s="1"/>
      <c r="G77" s="28">
        <f>G79</f>
        <v>76083.84</v>
      </c>
      <c r="H77" s="28">
        <f>H79</f>
        <v>0</v>
      </c>
      <c r="I77" s="28">
        <f>I79</f>
        <v>0</v>
      </c>
    </row>
    <row r="78" spans="1:9" ht="36" customHeight="1">
      <c r="A78" s="4" t="s">
        <v>46</v>
      </c>
      <c r="B78" s="3">
        <v>980</v>
      </c>
      <c r="C78" s="1" t="s">
        <v>44</v>
      </c>
      <c r="D78" s="1" t="s">
        <v>10</v>
      </c>
      <c r="E78" s="1" t="s">
        <v>119</v>
      </c>
      <c r="F78" s="1" t="s">
        <v>18</v>
      </c>
      <c r="G78" s="28">
        <f>G79</f>
        <v>76083.84</v>
      </c>
      <c r="H78" s="28">
        <f>H79</f>
        <v>0</v>
      </c>
      <c r="I78" s="28">
        <f>I79</f>
        <v>0</v>
      </c>
    </row>
    <row r="79" spans="1:9" ht="42.75" customHeight="1">
      <c r="A79" s="5" t="s">
        <v>19</v>
      </c>
      <c r="B79" s="3">
        <v>980</v>
      </c>
      <c r="C79" s="1" t="s">
        <v>44</v>
      </c>
      <c r="D79" s="1" t="s">
        <v>10</v>
      </c>
      <c r="E79" s="1" t="s">
        <v>119</v>
      </c>
      <c r="F79" s="1" t="s">
        <v>20</v>
      </c>
      <c r="G79" s="28">
        <f>80000-3916.16</f>
        <v>76083.84</v>
      </c>
      <c r="H79" s="29">
        <v>0</v>
      </c>
      <c r="I79" s="29">
        <v>0</v>
      </c>
    </row>
    <row r="80" spans="1:9" ht="42.75" customHeight="1">
      <c r="A80" s="5" t="s">
        <v>131</v>
      </c>
      <c r="B80" s="3">
        <v>980</v>
      </c>
      <c r="C80" s="1" t="s">
        <v>44</v>
      </c>
      <c r="D80" s="1" t="s">
        <v>10</v>
      </c>
      <c r="E80" s="1" t="s">
        <v>134</v>
      </c>
      <c r="F80" s="1"/>
      <c r="G80" s="28">
        <f aca="true" t="shared" si="12" ref="G80:I81">G81</f>
        <v>15300</v>
      </c>
      <c r="H80" s="28">
        <f t="shared" si="12"/>
        <v>0</v>
      </c>
      <c r="I80" s="28">
        <f t="shared" si="12"/>
        <v>0</v>
      </c>
    </row>
    <row r="81" spans="1:9" ht="15.75" customHeight="1">
      <c r="A81" s="5" t="s">
        <v>21</v>
      </c>
      <c r="B81" s="3">
        <v>980</v>
      </c>
      <c r="C81" s="1" t="s">
        <v>44</v>
      </c>
      <c r="D81" s="1" t="s">
        <v>10</v>
      </c>
      <c r="E81" s="1" t="s">
        <v>134</v>
      </c>
      <c r="F81" s="1" t="s">
        <v>22</v>
      </c>
      <c r="G81" s="28">
        <f t="shared" si="12"/>
        <v>15300</v>
      </c>
      <c r="H81" s="28">
        <f t="shared" si="12"/>
        <v>0</v>
      </c>
      <c r="I81" s="28">
        <f t="shared" si="12"/>
        <v>0</v>
      </c>
    </row>
    <row r="82" spans="1:9" ht="42.75" customHeight="1">
      <c r="A82" s="5" t="s">
        <v>132</v>
      </c>
      <c r="B82" s="3">
        <v>980</v>
      </c>
      <c r="C82" s="1" t="s">
        <v>44</v>
      </c>
      <c r="D82" s="1" t="s">
        <v>10</v>
      </c>
      <c r="E82" s="1" t="s">
        <v>134</v>
      </c>
      <c r="F82" s="1" t="s">
        <v>133</v>
      </c>
      <c r="G82" s="28">
        <v>15300</v>
      </c>
      <c r="H82" s="28">
        <v>0</v>
      </c>
      <c r="I82" s="28">
        <v>0</v>
      </c>
    </row>
    <row r="83" spans="1:9" ht="18" customHeight="1">
      <c r="A83" s="4" t="s">
        <v>102</v>
      </c>
      <c r="B83" s="3">
        <v>980</v>
      </c>
      <c r="C83" s="1" t="s">
        <v>44</v>
      </c>
      <c r="D83" s="1" t="s">
        <v>35</v>
      </c>
      <c r="E83" s="1"/>
      <c r="F83" s="1"/>
      <c r="G83" s="28">
        <f aca="true" t="shared" si="13" ref="G83:I85">G84</f>
        <v>15000</v>
      </c>
      <c r="H83" s="28">
        <f t="shared" si="13"/>
        <v>0</v>
      </c>
      <c r="I83" s="28">
        <f t="shared" si="13"/>
        <v>0</v>
      </c>
    </row>
    <row r="84" spans="1:9" ht="126.75" customHeight="1">
      <c r="A84" s="5" t="s">
        <v>127</v>
      </c>
      <c r="B84" s="3">
        <v>980</v>
      </c>
      <c r="C84" s="1" t="s">
        <v>44</v>
      </c>
      <c r="D84" s="1" t="s">
        <v>35</v>
      </c>
      <c r="E84" s="1" t="s">
        <v>130</v>
      </c>
      <c r="F84" s="1"/>
      <c r="G84" s="28">
        <f t="shared" si="13"/>
        <v>15000</v>
      </c>
      <c r="H84" s="28">
        <f t="shared" si="13"/>
        <v>0</v>
      </c>
      <c r="I84" s="28">
        <f t="shared" si="13"/>
        <v>0</v>
      </c>
    </row>
    <row r="85" spans="1:9" ht="42.75" customHeight="1">
      <c r="A85" s="4" t="s">
        <v>46</v>
      </c>
      <c r="B85" s="3">
        <v>980</v>
      </c>
      <c r="C85" s="1" t="s">
        <v>44</v>
      </c>
      <c r="D85" s="1" t="s">
        <v>35</v>
      </c>
      <c r="E85" s="1" t="s">
        <v>130</v>
      </c>
      <c r="F85" s="1" t="s">
        <v>18</v>
      </c>
      <c r="G85" s="28">
        <f t="shared" si="13"/>
        <v>15000</v>
      </c>
      <c r="H85" s="28">
        <f t="shared" si="13"/>
        <v>0</v>
      </c>
      <c r="I85" s="28">
        <f t="shared" si="13"/>
        <v>0</v>
      </c>
    </row>
    <row r="86" spans="1:9" ht="49.5" customHeight="1">
      <c r="A86" s="5" t="s">
        <v>19</v>
      </c>
      <c r="B86" s="3">
        <v>980</v>
      </c>
      <c r="C86" s="1" t="s">
        <v>44</v>
      </c>
      <c r="D86" s="1" t="s">
        <v>35</v>
      </c>
      <c r="E86" s="1" t="s">
        <v>130</v>
      </c>
      <c r="F86" s="1" t="s">
        <v>20</v>
      </c>
      <c r="G86" s="28">
        <v>15000</v>
      </c>
      <c r="H86" s="28">
        <v>0</v>
      </c>
      <c r="I86" s="28">
        <v>0</v>
      </c>
    </row>
    <row r="87" spans="1:9" ht="15.75">
      <c r="A87" s="4" t="s">
        <v>45</v>
      </c>
      <c r="B87" s="3">
        <v>980</v>
      </c>
      <c r="C87" s="1" t="s">
        <v>44</v>
      </c>
      <c r="D87" s="1" t="s">
        <v>37</v>
      </c>
      <c r="E87" s="1"/>
      <c r="F87" s="1"/>
      <c r="G87" s="28">
        <f>G88+G94+G91+G97</f>
        <v>4862599.84</v>
      </c>
      <c r="H87" s="28">
        <f>H88+H94+H91+H97</f>
        <v>1991930</v>
      </c>
      <c r="I87" s="28">
        <f>I88+I94+I91+I97</f>
        <v>2052780</v>
      </c>
    </row>
    <row r="88" spans="1:9" ht="33" customHeight="1">
      <c r="A88" s="4" t="s">
        <v>67</v>
      </c>
      <c r="B88" s="3">
        <v>980</v>
      </c>
      <c r="C88" s="1" t="s">
        <v>44</v>
      </c>
      <c r="D88" s="1" t="s">
        <v>37</v>
      </c>
      <c r="E88" s="1" t="s">
        <v>120</v>
      </c>
      <c r="F88" s="1"/>
      <c r="G88" s="28">
        <f aca="true" t="shared" si="14" ref="G88:I89">G89</f>
        <v>1436988.52</v>
      </c>
      <c r="H88" s="28">
        <f t="shared" si="14"/>
        <v>1698400</v>
      </c>
      <c r="I88" s="28">
        <f t="shared" si="14"/>
        <v>1748400</v>
      </c>
    </row>
    <row r="89" spans="1:9" ht="40.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120</v>
      </c>
      <c r="F89" s="1" t="s">
        <v>18</v>
      </c>
      <c r="G89" s="28">
        <f t="shared" si="14"/>
        <v>1436988.52</v>
      </c>
      <c r="H89" s="29">
        <f t="shared" si="14"/>
        <v>1698400</v>
      </c>
      <c r="I89" s="29">
        <f t="shared" si="14"/>
        <v>1748400</v>
      </c>
    </row>
    <row r="90" spans="1:9" ht="53.2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120</v>
      </c>
      <c r="F90" s="1" t="s">
        <v>20</v>
      </c>
      <c r="G90" s="28">
        <f>1648400+200000+500000-911411.48</f>
        <v>1436988.52</v>
      </c>
      <c r="H90" s="29">
        <v>1698400</v>
      </c>
      <c r="I90" s="29">
        <v>1748400</v>
      </c>
    </row>
    <row r="91" spans="1:9" ht="19.5" customHeight="1">
      <c r="A91" s="5" t="s">
        <v>68</v>
      </c>
      <c r="B91" s="3">
        <v>980</v>
      </c>
      <c r="C91" s="1" t="s">
        <v>44</v>
      </c>
      <c r="D91" s="1" t="s">
        <v>37</v>
      </c>
      <c r="E91" s="1" t="s">
        <v>121</v>
      </c>
      <c r="F91" s="1"/>
      <c r="G91" s="28">
        <f aca="true" t="shared" si="15" ref="G91:I92">G92</f>
        <v>3325621.32</v>
      </c>
      <c r="H91" s="28">
        <f t="shared" si="15"/>
        <v>293530</v>
      </c>
      <c r="I91" s="28">
        <f t="shared" si="15"/>
        <v>304380</v>
      </c>
    </row>
    <row r="92" spans="1:9" ht="31.5" customHeight="1">
      <c r="A92" s="4" t="s">
        <v>46</v>
      </c>
      <c r="B92" s="3">
        <v>980</v>
      </c>
      <c r="C92" s="1" t="s">
        <v>44</v>
      </c>
      <c r="D92" s="1" t="s">
        <v>37</v>
      </c>
      <c r="E92" s="1" t="s">
        <v>121</v>
      </c>
      <c r="F92" s="1" t="s">
        <v>18</v>
      </c>
      <c r="G92" s="28">
        <f t="shared" si="15"/>
        <v>3325621.32</v>
      </c>
      <c r="H92" s="28">
        <f t="shared" si="15"/>
        <v>293530</v>
      </c>
      <c r="I92" s="28">
        <f t="shared" si="15"/>
        <v>304380</v>
      </c>
    </row>
    <row r="93" spans="1:9" ht="52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121</v>
      </c>
      <c r="F93" s="1" t="s">
        <v>20</v>
      </c>
      <c r="G93" s="28">
        <f>199030+693347.48-15300+707202.2+1741341.64</f>
        <v>3325621.32</v>
      </c>
      <c r="H93" s="28">
        <v>293530</v>
      </c>
      <c r="I93" s="28">
        <v>304380</v>
      </c>
    </row>
    <row r="94" spans="1:9" ht="31.5" customHeight="1" hidden="1">
      <c r="A94" s="5" t="s">
        <v>88</v>
      </c>
      <c r="B94" s="3">
        <v>980</v>
      </c>
      <c r="C94" s="1" t="s">
        <v>44</v>
      </c>
      <c r="D94" s="1" t="s">
        <v>37</v>
      </c>
      <c r="E94" s="1" t="s">
        <v>122</v>
      </c>
      <c r="F94" s="1"/>
      <c r="G94" s="28">
        <f aca="true" t="shared" si="16" ref="G94:I95">G95</f>
        <v>0</v>
      </c>
      <c r="H94" s="28">
        <f t="shared" si="16"/>
        <v>0</v>
      </c>
      <c r="I94" s="28">
        <f t="shared" si="16"/>
        <v>0</v>
      </c>
    </row>
    <row r="95" spans="1:9" ht="33" customHeight="1" hidden="1">
      <c r="A95" s="5" t="s">
        <v>17</v>
      </c>
      <c r="B95" s="3">
        <v>980</v>
      </c>
      <c r="C95" s="1" t="s">
        <v>44</v>
      </c>
      <c r="D95" s="1" t="s">
        <v>37</v>
      </c>
      <c r="E95" s="1" t="s">
        <v>122</v>
      </c>
      <c r="F95" s="1" t="s">
        <v>18</v>
      </c>
      <c r="G95" s="28">
        <f t="shared" si="16"/>
        <v>0</v>
      </c>
      <c r="H95" s="28">
        <f t="shared" si="16"/>
        <v>0</v>
      </c>
      <c r="I95" s="28">
        <f t="shared" si="16"/>
        <v>0</v>
      </c>
    </row>
    <row r="96" spans="1:9" ht="49.5" customHeight="1" hidden="1">
      <c r="A96" s="5" t="s">
        <v>19</v>
      </c>
      <c r="B96" s="3">
        <v>980</v>
      </c>
      <c r="C96" s="1" t="s">
        <v>44</v>
      </c>
      <c r="D96" s="1" t="s">
        <v>37</v>
      </c>
      <c r="E96" s="1" t="s">
        <v>122</v>
      </c>
      <c r="F96" s="1" t="s">
        <v>20</v>
      </c>
      <c r="G96" s="28">
        <v>0</v>
      </c>
      <c r="H96" s="47">
        <v>0</v>
      </c>
      <c r="I96" s="47">
        <v>0</v>
      </c>
    </row>
    <row r="97" spans="1:9" ht="95.25" customHeight="1">
      <c r="A97" s="5" t="s">
        <v>129</v>
      </c>
      <c r="B97" s="3">
        <v>980</v>
      </c>
      <c r="C97" s="1" t="s">
        <v>44</v>
      </c>
      <c r="D97" s="1" t="s">
        <v>37</v>
      </c>
      <c r="E97" s="1" t="s">
        <v>128</v>
      </c>
      <c r="F97" s="1"/>
      <c r="G97" s="28">
        <f aca="true" t="shared" si="17" ref="G97:I98">G98</f>
        <v>99990</v>
      </c>
      <c r="H97" s="65">
        <f t="shared" si="17"/>
        <v>0</v>
      </c>
      <c r="I97" s="28">
        <f t="shared" si="17"/>
        <v>0</v>
      </c>
    </row>
    <row r="98" spans="1:9" ht="18.75" customHeight="1">
      <c r="A98" s="15" t="s">
        <v>26</v>
      </c>
      <c r="B98" s="3">
        <v>980</v>
      </c>
      <c r="C98" s="1" t="s">
        <v>44</v>
      </c>
      <c r="D98" s="1" t="s">
        <v>37</v>
      </c>
      <c r="E98" s="1" t="s">
        <v>128</v>
      </c>
      <c r="F98" s="6" t="s">
        <v>58</v>
      </c>
      <c r="G98" s="28">
        <f t="shared" si="17"/>
        <v>99990</v>
      </c>
      <c r="H98" s="65">
        <f t="shared" si="17"/>
        <v>0</v>
      </c>
      <c r="I98" s="28">
        <f t="shared" si="17"/>
        <v>0</v>
      </c>
    </row>
    <row r="99" spans="1:9" ht="14.25" customHeight="1">
      <c r="A99" s="5" t="s">
        <v>28</v>
      </c>
      <c r="B99" s="3">
        <v>980</v>
      </c>
      <c r="C99" s="1" t="s">
        <v>44</v>
      </c>
      <c r="D99" s="1" t="s">
        <v>37</v>
      </c>
      <c r="E99" s="1" t="s">
        <v>128</v>
      </c>
      <c r="F99" s="6" t="s">
        <v>25</v>
      </c>
      <c r="G99" s="28">
        <f>100000-10</f>
        <v>99990</v>
      </c>
      <c r="H99" s="65">
        <v>0</v>
      </c>
      <c r="I99" s="65">
        <v>0</v>
      </c>
    </row>
    <row r="100" spans="1:9" ht="15" customHeight="1">
      <c r="A100" s="5" t="s">
        <v>79</v>
      </c>
      <c r="B100" s="9">
        <v>980</v>
      </c>
      <c r="C100" s="6" t="s">
        <v>78</v>
      </c>
      <c r="D100" s="1"/>
      <c r="E100" s="1"/>
      <c r="F100" s="1"/>
      <c r="G100" s="28">
        <f aca="true" t="shared" si="18" ref="G100:I103">G101</f>
        <v>10000</v>
      </c>
      <c r="H100" s="28">
        <f t="shared" si="18"/>
        <v>0</v>
      </c>
      <c r="I100" s="28">
        <f t="shared" si="18"/>
        <v>0</v>
      </c>
    </row>
    <row r="101" spans="1:9" ht="15" customHeight="1">
      <c r="A101" s="5" t="s">
        <v>80</v>
      </c>
      <c r="B101" s="9">
        <v>980</v>
      </c>
      <c r="C101" s="6" t="s">
        <v>78</v>
      </c>
      <c r="D101" s="1" t="s">
        <v>78</v>
      </c>
      <c r="E101" s="1"/>
      <c r="F101" s="1"/>
      <c r="G101" s="28">
        <f t="shared" si="18"/>
        <v>10000</v>
      </c>
      <c r="H101" s="28">
        <f t="shared" si="18"/>
        <v>0</v>
      </c>
      <c r="I101" s="28">
        <f t="shared" si="18"/>
        <v>0</v>
      </c>
    </row>
    <row r="102" spans="1:9" ht="110.25" customHeight="1">
      <c r="A102" s="5" t="s">
        <v>81</v>
      </c>
      <c r="B102" s="9">
        <v>980</v>
      </c>
      <c r="C102" s="6" t="s">
        <v>78</v>
      </c>
      <c r="D102" s="1" t="s">
        <v>78</v>
      </c>
      <c r="E102" s="1" t="s">
        <v>123</v>
      </c>
      <c r="F102" s="1"/>
      <c r="G102" s="28">
        <f t="shared" si="18"/>
        <v>10000</v>
      </c>
      <c r="H102" s="28">
        <f t="shared" si="18"/>
        <v>0</v>
      </c>
      <c r="I102" s="28">
        <f t="shared" si="18"/>
        <v>0</v>
      </c>
    </row>
    <row r="103" spans="1:9" ht="15.75" customHeight="1">
      <c r="A103" s="15" t="s">
        <v>26</v>
      </c>
      <c r="B103" s="9">
        <v>980</v>
      </c>
      <c r="C103" s="6" t="s">
        <v>78</v>
      </c>
      <c r="D103" s="1" t="s">
        <v>78</v>
      </c>
      <c r="E103" s="1" t="s">
        <v>123</v>
      </c>
      <c r="F103" s="6" t="s">
        <v>58</v>
      </c>
      <c r="G103" s="28">
        <f t="shared" si="18"/>
        <v>10000</v>
      </c>
      <c r="H103" s="28">
        <f t="shared" si="18"/>
        <v>0</v>
      </c>
      <c r="I103" s="28">
        <f t="shared" si="18"/>
        <v>0</v>
      </c>
    </row>
    <row r="104" spans="1:9" ht="15" customHeight="1">
      <c r="A104" s="5" t="s">
        <v>28</v>
      </c>
      <c r="B104" s="9">
        <v>980</v>
      </c>
      <c r="C104" s="6" t="s">
        <v>78</v>
      </c>
      <c r="D104" s="1" t="s">
        <v>78</v>
      </c>
      <c r="E104" s="1" t="s">
        <v>123</v>
      </c>
      <c r="F104" s="6" t="s">
        <v>25</v>
      </c>
      <c r="G104" s="28">
        <v>10000</v>
      </c>
      <c r="H104" s="47">
        <v>0</v>
      </c>
      <c r="I104" s="47">
        <v>0</v>
      </c>
    </row>
    <row r="105" spans="1:9" ht="17.25" customHeight="1">
      <c r="A105" s="5" t="s">
        <v>47</v>
      </c>
      <c r="B105" s="9">
        <v>980</v>
      </c>
      <c r="C105" s="6" t="s">
        <v>49</v>
      </c>
      <c r="D105" s="1"/>
      <c r="E105" s="6"/>
      <c r="F105" s="6"/>
      <c r="G105" s="29">
        <f>G106</f>
        <v>20000</v>
      </c>
      <c r="H105" s="29">
        <f>H106</f>
        <v>0</v>
      </c>
      <c r="I105" s="29">
        <f>I106</f>
        <v>0</v>
      </c>
    </row>
    <row r="106" spans="1:9" ht="15.75">
      <c r="A106" s="4" t="s">
        <v>48</v>
      </c>
      <c r="B106" s="9">
        <v>980</v>
      </c>
      <c r="C106" s="6" t="s">
        <v>49</v>
      </c>
      <c r="D106" s="1" t="s">
        <v>10</v>
      </c>
      <c r="E106" s="6"/>
      <c r="F106" s="6"/>
      <c r="G106" s="29">
        <f>G108</f>
        <v>20000</v>
      </c>
      <c r="H106" s="29">
        <f>H108</f>
        <v>0</v>
      </c>
      <c r="I106" s="29">
        <f>I108</f>
        <v>0</v>
      </c>
    </row>
    <row r="107" spans="1:9" ht="0.75" customHeight="1">
      <c r="A107" s="4" t="s">
        <v>50</v>
      </c>
      <c r="B107" s="9">
        <v>980</v>
      </c>
      <c r="C107" s="6" t="s">
        <v>49</v>
      </c>
      <c r="D107" s="8" t="s">
        <v>10</v>
      </c>
      <c r="E107" s="6" t="s">
        <v>57</v>
      </c>
      <c r="F107" s="6"/>
      <c r="G107" s="29">
        <f>G108</f>
        <v>20000</v>
      </c>
      <c r="H107" s="34"/>
      <c r="I107" s="34"/>
    </row>
    <row r="108" spans="1:9" ht="221.25" customHeight="1">
      <c r="A108" s="5" t="s">
        <v>87</v>
      </c>
      <c r="B108" s="3">
        <v>980</v>
      </c>
      <c r="C108" s="6" t="s">
        <v>49</v>
      </c>
      <c r="D108" s="8" t="s">
        <v>10</v>
      </c>
      <c r="E108" s="46" t="s">
        <v>124</v>
      </c>
      <c r="F108" s="6"/>
      <c r="G108" s="29">
        <f>G109</f>
        <v>20000</v>
      </c>
      <c r="H108" s="29">
        <f>H109</f>
        <v>0</v>
      </c>
      <c r="I108" s="29">
        <f>I109</f>
        <v>0</v>
      </c>
    </row>
    <row r="109" spans="1:9" ht="30" customHeight="1">
      <c r="A109" s="5" t="s">
        <v>17</v>
      </c>
      <c r="B109" s="3">
        <v>980</v>
      </c>
      <c r="C109" s="6" t="s">
        <v>49</v>
      </c>
      <c r="D109" s="8" t="s">
        <v>10</v>
      </c>
      <c r="E109" s="46" t="s">
        <v>124</v>
      </c>
      <c r="F109" s="6" t="s">
        <v>18</v>
      </c>
      <c r="G109" s="29">
        <f>G110</f>
        <v>20000</v>
      </c>
      <c r="H109" s="29">
        <f>H110</f>
        <v>0</v>
      </c>
      <c r="I109" s="29">
        <f>I110</f>
        <v>0</v>
      </c>
    </row>
    <row r="110" spans="1:9" ht="47.25" customHeight="1">
      <c r="A110" s="5" t="s">
        <v>19</v>
      </c>
      <c r="B110" s="3">
        <v>980</v>
      </c>
      <c r="C110" s="6" t="s">
        <v>49</v>
      </c>
      <c r="D110" s="8" t="s">
        <v>10</v>
      </c>
      <c r="E110" s="46" t="s">
        <v>124</v>
      </c>
      <c r="F110" s="6" t="s">
        <v>20</v>
      </c>
      <c r="G110" s="29">
        <v>20000</v>
      </c>
      <c r="H110" s="29">
        <v>0</v>
      </c>
      <c r="I110" s="29">
        <v>0</v>
      </c>
    </row>
    <row r="111" spans="1:9" ht="15" customHeight="1" hidden="1">
      <c r="A111" s="5" t="s">
        <v>96</v>
      </c>
      <c r="B111" s="9">
        <v>980</v>
      </c>
      <c r="C111" s="6" t="s">
        <v>40</v>
      </c>
      <c r="D111" s="8"/>
      <c r="E111" s="46"/>
      <c r="F111" s="6"/>
      <c r="G111" s="29">
        <f aca="true" t="shared" si="19" ref="G111:I114">G112</f>
        <v>0</v>
      </c>
      <c r="H111" s="29">
        <f t="shared" si="19"/>
        <v>0</v>
      </c>
      <c r="I111" s="29">
        <f t="shared" si="19"/>
        <v>0</v>
      </c>
    </row>
    <row r="112" spans="1:9" ht="31.5" customHeight="1" hidden="1">
      <c r="A112" s="5" t="s">
        <v>97</v>
      </c>
      <c r="B112" s="9">
        <v>980</v>
      </c>
      <c r="C112" s="6" t="s">
        <v>40</v>
      </c>
      <c r="D112" s="62" t="s">
        <v>24</v>
      </c>
      <c r="E112" s="63"/>
      <c r="F112" s="6"/>
      <c r="G112" s="29">
        <f t="shared" si="19"/>
        <v>0</v>
      </c>
      <c r="H112" s="29">
        <f t="shared" si="19"/>
        <v>0</v>
      </c>
      <c r="I112" s="29">
        <f t="shared" si="19"/>
        <v>0</v>
      </c>
    </row>
    <row r="113" spans="1:9" ht="19.5" customHeight="1" hidden="1">
      <c r="A113" s="4" t="s">
        <v>63</v>
      </c>
      <c r="B113" s="3">
        <v>980</v>
      </c>
      <c r="C113" s="6" t="s">
        <v>40</v>
      </c>
      <c r="D113" s="6" t="s">
        <v>24</v>
      </c>
      <c r="E113" s="6" t="s">
        <v>74</v>
      </c>
      <c r="F113" s="1"/>
      <c r="G113" s="29">
        <f t="shared" si="19"/>
        <v>0</v>
      </c>
      <c r="H113" s="29">
        <f t="shared" si="19"/>
        <v>0</v>
      </c>
      <c r="I113" s="29">
        <f t="shared" si="19"/>
        <v>0</v>
      </c>
    </row>
    <row r="114" spans="1:9" ht="29.25" customHeight="1" hidden="1">
      <c r="A114" s="4" t="s">
        <v>98</v>
      </c>
      <c r="B114" s="3">
        <v>980</v>
      </c>
      <c r="C114" s="6" t="s">
        <v>40</v>
      </c>
      <c r="D114" s="6" t="s">
        <v>24</v>
      </c>
      <c r="E114" s="6" t="s">
        <v>74</v>
      </c>
      <c r="F114" s="1" t="s">
        <v>99</v>
      </c>
      <c r="G114" s="29">
        <f t="shared" si="19"/>
        <v>0</v>
      </c>
      <c r="H114" s="29">
        <f t="shared" si="19"/>
        <v>0</v>
      </c>
      <c r="I114" s="29">
        <f t="shared" si="19"/>
        <v>0</v>
      </c>
    </row>
    <row r="115" spans="1:9" ht="48" customHeight="1" hidden="1">
      <c r="A115" s="4" t="s">
        <v>100</v>
      </c>
      <c r="B115" s="3">
        <v>980</v>
      </c>
      <c r="C115" s="6" t="s">
        <v>40</v>
      </c>
      <c r="D115" s="6" t="s">
        <v>24</v>
      </c>
      <c r="E115" s="6" t="s">
        <v>74</v>
      </c>
      <c r="F115" s="1" t="s">
        <v>101</v>
      </c>
      <c r="G115" s="29">
        <v>0</v>
      </c>
      <c r="H115" s="29">
        <v>0</v>
      </c>
      <c r="I115" s="29">
        <v>0</v>
      </c>
    </row>
    <row r="116" spans="1:9" ht="19.5" customHeight="1">
      <c r="A116" s="4" t="s">
        <v>51</v>
      </c>
      <c r="B116" s="9">
        <v>980</v>
      </c>
      <c r="C116" s="6" t="s">
        <v>30</v>
      </c>
      <c r="D116" s="8"/>
      <c r="E116" s="6"/>
      <c r="F116" s="6"/>
      <c r="G116" s="29">
        <f aca="true" t="shared" si="20" ref="G116:I117">G117</f>
        <v>60000</v>
      </c>
      <c r="H116" s="29">
        <f t="shared" si="20"/>
        <v>0</v>
      </c>
      <c r="I116" s="29">
        <f t="shared" si="20"/>
        <v>0</v>
      </c>
    </row>
    <row r="117" spans="1:9" ht="18.75" customHeight="1">
      <c r="A117" s="4" t="s">
        <v>52</v>
      </c>
      <c r="B117" s="3">
        <v>980</v>
      </c>
      <c r="C117" s="6" t="s">
        <v>30</v>
      </c>
      <c r="D117" s="8" t="s">
        <v>35</v>
      </c>
      <c r="E117" s="6"/>
      <c r="F117" s="6"/>
      <c r="G117" s="29">
        <f>G118</f>
        <v>60000</v>
      </c>
      <c r="H117" s="29">
        <f t="shared" si="20"/>
        <v>0</v>
      </c>
      <c r="I117" s="29">
        <f t="shared" si="20"/>
        <v>0</v>
      </c>
    </row>
    <row r="118" spans="1:9" ht="173.25" customHeight="1">
      <c r="A118" s="5" t="s">
        <v>69</v>
      </c>
      <c r="B118" s="3">
        <v>980</v>
      </c>
      <c r="C118" s="6" t="s">
        <v>30</v>
      </c>
      <c r="D118" s="8" t="s">
        <v>35</v>
      </c>
      <c r="E118" s="10" t="s">
        <v>125</v>
      </c>
      <c r="F118" s="6"/>
      <c r="G118" s="29">
        <f>G120</f>
        <v>60000</v>
      </c>
      <c r="H118" s="29">
        <f>H119</f>
        <v>0</v>
      </c>
      <c r="I118" s="29">
        <f>I119</f>
        <v>0</v>
      </c>
    </row>
    <row r="119" spans="1:9" ht="21.75" customHeight="1">
      <c r="A119" s="15" t="s">
        <v>26</v>
      </c>
      <c r="B119" s="3">
        <v>980</v>
      </c>
      <c r="C119" s="6" t="s">
        <v>30</v>
      </c>
      <c r="D119" s="8" t="s">
        <v>35</v>
      </c>
      <c r="E119" s="10" t="s">
        <v>125</v>
      </c>
      <c r="F119" s="6" t="s">
        <v>58</v>
      </c>
      <c r="G119" s="29">
        <f>G120</f>
        <v>60000</v>
      </c>
      <c r="H119" s="29">
        <f>H120</f>
        <v>0</v>
      </c>
      <c r="I119" s="29">
        <f>I120</f>
        <v>0</v>
      </c>
    </row>
    <row r="120" spans="1:9" ht="17.25" customHeight="1">
      <c r="A120" s="5" t="s">
        <v>28</v>
      </c>
      <c r="B120" s="3">
        <v>980</v>
      </c>
      <c r="C120" s="6" t="s">
        <v>30</v>
      </c>
      <c r="D120" s="11" t="s">
        <v>35</v>
      </c>
      <c r="E120" s="10" t="s">
        <v>125</v>
      </c>
      <c r="F120" s="6" t="s">
        <v>25</v>
      </c>
      <c r="G120" s="29">
        <v>60000</v>
      </c>
      <c r="H120" s="29">
        <v>0</v>
      </c>
      <c r="I120" s="29">
        <v>0</v>
      </c>
    </row>
    <row r="121" spans="1:9" ht="15.75">
      <c r="A121" s="22"/>
      <c r="B121" s="23"/>
      <c r="C121" s="22"/>
      <c r="D121" s="22"/>
      <c r="E121" s="36" t="s">
        <v>53</v>
      </c>
      <c r="F121" s="24"/>
      <c r="G121" s="30">
        <f>G9+G54+G61+G66+G75+G116+G105+G100+G111</f>
        <v>9312585.52</v>
      </c>
      <c r="H121" s="30">
        <f>H9+H54+H61+H66+H75+H116+H105+H100+H111</f>
        <v>5667320</v>
      </c>
      <c r="I121" s="30">
        <f>I9+I54+I61+I66+I75+I116+I105+I100+I111</f>
        <v>5878906</v>
      </c>
    </row>
    <row r="122" spans="1:7" ht="15.75">
      <c r="A122" s="12"/>
      <c r="B122" s="13"/>
      <c r="C122" s="12"/>
      <c r="D122" s="12"/>
      <c r="E122" s="26"/>
      <c r="F122" s="12"/>
      <c r="G122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2024-02-01T06:32:31Z</dcterms:modified>
  <cp:category/>
  <cp:version/>
  <cp:contentType/>
  <cp:contentStatus/>
</cp:coreProperties>
</file>